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0730" windowHeight="11760" tabRatio="500"/>
  </bookViews>
  <sheets>
    <sheet name="Zadanie" sheetId="3" r:id="rId1"/>
  </sheets>
  <definedNames>
    <definedName name="_xlnm._FilterDatabase">#REF!</definedName>
    <definedName name="fakt1R">#REF!</definedName>
    <definedName name="_xlnm.Print_Titles" localSheetId="0">Zadanie!$8:$10</definedName>
    <definedName name="_xlnm.Print_Area" localSheetId="0">Zadanie!$A:$AH</definedName>
  </definedNames>
  <calcPr calcId="145621"/>
</workbook>
</file>

<file path=xl/calcChain.xml><?xml version="1.0" encoding="utf-8"?>
<calcChain xmlns="http://schemas.openxmlformats.org/spreadsheetml/2006/main">
  <c r="W69" i="3" l="1"/>
  <c r="E69" i="3"/>
  <c r="N69" i="3"/>
  <c r="L69" i="3"/>
  <c r="J69" i="3"/>
  <c r="I69" i="3"/>
  <c r="H69" i="3"/>
  <c r="W67" i="3"/>
  <c r="E67" i="3"/>
  <c r="N67" i="3"/>
  <c r="L67" i="3"/>
  <c r="J67" i="3"/>
  <c r="I67" i="3"/>
  <c r="H67" i="3"/>
  <c r="W65" i="3"/>
  <c r="E65" i="3"/>
  <c r="N65" i="3"/>
  <c r="L65" i="3"/>
  <c r="J65" i="3"/>
  <c r="I65" i="3"/>
  <c r="H65" i="3"/>
  <c r="N64" i="3"/>
  <c r="L64" i="3"/>
  <c r="J64" i="3"/>
  <c r="I64" i="3"/>
  <c r="N63" i="3"/>
  <c r="L63" i="3"/>
  <c r="J63" i="3"/>
  <c r="H63" i="3"/>
  <c r="N62" i="3"/>
  <c r="L62" i="3"/>
  <c r="J62" i="3"/>
  <c r="H62" i="3"/>
  <c r="N61" i="3"/>
  <c r="L61" i="3"/>
  <c r="J61" i="3"/>
  <c r="H61" i="3"/>
  <c r="N60" i="3"/>
  <c r="L60" i="3"/>
  <c r="J60" i="3"/>
  <c r="H60" i="3"/>
  <c r="W56" i="3"/>
  <c r="E56" i="3"/>
  <c r="N56" i="3"/>
  <c r="L56" i="3"/>
  <c r="J56" i="3"/>
  <c r="I56" i="3"/>
  <c r="H56" i="3"/>
  <c r="W54" i="3"/>
  <c r="E54" i="3"/>
  <c r="N54" i="3"/>
  <c r="L54" i="3"/>
  <c r="J54" i="3"/>
  <c r="I54" i="3"/>
  <c r="H54" i="3"/>
  <c r="N53" i="3"/>
  <c r="L53" i="3"/>
  <c r="J53" i="3"/>
  <c r="H53" i="3"/>
  <c r="N52" i="3"/>
  <c r="L52" i="3"/>
  <c r="J52" i="3"/>
  <c r="H52" i="3"/>
  <c r="N51" i="3"/>
  <c r="L51" i="3"/>
  <c r="J51" i="3"/>
  <c r="H51" i="3"/>
  <c r="N50" i="3"/>
  <c r="L50" i="3"/>
  <c r="J50" i="3"/>
  <c r="H50" i="3"/>
  <c r="N49" i="3"/>
  <c r="L49" i="3"/>
  <c r="J49" i="3"/>
  <c r="H49" i="3"/>
  <c r="N48" i="3"/>
  <c r="L48" i="3"/>
  <c r="J48" i="3"/>
  <c r="H48" i="3"/>
  <c r="N47" i="3"/>
  <c r="L47" i="3"/>
  <c r="J47" i="3"/>
  <c r="H47" i="3"/>
  <c r="N46" i="3"/>
  <c r="L46" i="3"/>
  <c r="J46" i="3"/>
  <c r="H46" i="3"/>
  <c r="N45" i="3"/>
  <c r="L45" i="3"/>
  <c r="J45" i="3"/>
  <c r="H45" i="3"/>
  <c r="N44" i="3"/>
  <c r="L44" i="3"/>
  <c r="J44" i="3"/>
  <c r="H44" i="3"/>
  <c r="N43" i="3"/>
  <c r="L43" i="3"/>
  <c r="J43" i="3"/>
  <c r="H43" i="3"/>
  <c r="N42" i="3"/>
  <c r="L42" i="3"/>
  <c r="J42" i="3"/>
  <c r="H42" i="3"/>
  <c r="W39" i="3"/>
  <c r="E39" i="3"/>
  <c r="N39" i="3"/>
  <c r="L39" i="3"/>
  <c r="J39" i="3"/>
  <c r="I39" i="3"/>
  <c r="H39" i="3"/>
  <c r="N38" i="3"/>
  <c r="L38" i="3"/>
  <c r="J38" i="3"/>
  <c r="H38" i="3"/>
  <c r="N37" i="3"/>
  <c r="L37" i="3"/>
  <c r="J37" i="3"/>
  <c r="H37" i="3"/>
  <c r="N36" i="3"/>
  <c r="L36" i="3"/>
  <c r="J36" i="3"/>
  <c r="H36" i="3"/>
  <c r="N35" i="3"/>
  <c r="L35" i="3"/>
  <c r="J35" i="3"/>
  <c r="H35" i="3"/>
  <c r="N34" i="3"/>
  <c r="L34" i="3"/>
  <c r="J34" i="3"/>
  <c r="H34" i="3"/>
  <c r="W31" i="3"/>
  <c r="E31" i="3"/>
  <c r="N31" i="3"/>
  <c r="L31" i="3"/>
  <c r="J31" i="3"/>
  <c r="I31" i="3"/>
  <c r="H31" i="3"/>
  <c r="N30" i="3"/>
  <c r="L30" i="3"/>
  <c r="J30" i="3"/>
  <c r="H30" i="3"/>
  <c r="N29" i="3"/>
  <c r="L29" i="3"/>
  <c r="J29" i="3"/>
  <c r="H29" i="3"/>
  <c r="N28" i="3"/>
  <c r="L28" i="3"/>
  <c r="J28" i="3"/>
  <c r="H28" i="3"/>
  <c r="W25" i="3"/>
  <c r="E25" i="3"/>
  <c r="N25" i="3"/>
  <c r="L25" i="3"/>
  <c r="J25" i="3"/>
  <c r="I25" i="3"/>
  <c r="H25" i="3"/>
  <c r="N24" i="3"/>
  <c r="L24" i="3"/>
  <c r="J24" i="3"/>
  <c r="H24" i="3"/>
  <c r="N23" i="3"/>
  <c r="L23" i="3"/>
  <c r="J23" i="3"/>
  <c r="H23" i="3"/>
  <c r="N22" i="3"/>
  <c r="L22" i="3"/>
  <c r="J22" i="3"/>
  <c r="H22" i="3"/>
  <c r="N21" i="3"/>
  <c r="L21" i="3"/>
  <c r="J21" i="3"/>
  <c r="H21" i="3"/>
  <c r="W18" i="3"/>
  <c r="E18" i="3"/>
  <c r="N18" i="3"/>
  <c r="L18" i="3"/>
  <c r="J18" i="3"/>
  <c r="I18" i="3"/>
  <c r="H18" i="3"/>
  <c r="N17" i="3"/>
  <c r="L17" i="3"/>
  <c r="J17" i="3"/>
  <c r="H17" i="3"/>
  <c r="N16" i="3"/>
  <c r="L16" i="3"/>
  <c r="J16" i="3"/>
  <c r="H16" i="3"/>
  <c r="N15" i="3"/>
  <c r="L15" i="3"/>
  <c r="J15" i="3"/>
  <c r="H15" i="3"/>
  <c r="N14" i="3"/>
  <c r="L14" i="3"/>
  <c r="J14" i="3"/>
  <c r="H14" i="3"/>
</calcChain>
</file>

<file path=xl/sharedStrings.xml><?xml version="1.0" encoding="utf-8"?>
<sst xmlns="http://schemas.openxmlformats.org/spreadsheetml/2006/main" count="472" uniqueCount="220">
  <si>
    <t>DPH</t>
  </si>
  <si>
    <t>V module</t>
  </si>
  <si>
    <t>Hlavička1</t>
  </si>
  <si>
    <t>Mena</t>
  </si>
  <si>
    <t>Hlavička2</t>
  </si>
  <si>
    <t>Obdobie</t>
  </si>
  <si>
    <t>Počet des.miest</t>
  </si>
  <si>
    <t>Formát</t>
  </si>
  <si>
    <t>Rozpočet</t>
  </si>
  <si>
    <t>Prehľad rozpočtových nákladov v</t>
  </si>
  <si>
    <t>EUR</t>
  </si>
  <si>
    <t xml:space="preserve">Dodávateľ: </t>
  </si>
  <si>
    <t>Čerpanie</t>
  </si>
  <si>
    <t>Súpis vykonaných prác a dodávok v</t>
  </si>
  <si>
    <t>za obdobie</t>
  </si>
  <si>
    <t>Mesiac 2011</t>
  </si>
  <si>
    <t>VK</t>
  </si>
  <si>
    <t>Prehľad kalkulovaných nákladov v</t>
  </si>
  <si>
    <t>VF</t>
  </si>
  <si>
    <t>N</t>
  </si>
  <si>
    <t>Por.</t>
  </si>
  <si>
    <t>Kód</t>
  </si>
  <si>
    <t>Kód položky</t>
  </si>
  <si>
    <t>Popis položky, stavebného dielu, remesla,</t>
  </si>
  <si>
    <t>Množstvo</t>
  </si>
  <si>
    <t>Merná</t>
  </si>
  <si>
    <t>Jednotková</t>
  </si>
  <si>
    <t>Konštrukcie</t>
  </si>
  <si>
    <t>Špecifikovaný</t>
  </si>
  <si>
    <t>Spolu</t>
  </si>
  <si>
    <t>Hmotnosť v tonách</t>
  </si>
  <si>
    <t>Suť v tonách</t>
  </si>
  <si>
    <t>Pozícia</t>
  </si>
  <si>
    <t>Vyňatý</t>
  </si>
  <si>
    <t>Vysoká sadzba</t>
  </si>
  <si>
    <t>Typ</t>
  </si>
  <si>
    <t>Nh</t>
  </si>
  <si>
    <t>Klasifikácia</t>
  </si>
  <si>
    <t>Katalógové</t>
  </si>
  <si>
    <t>AC</t>
  </si>
  <si>
    <t>AD</t>
  </si>
  <si>
    <t>Jedn. cena</t>
  </si>
  <si>
    <t>Index JC</t>
  </si>
  <si>
    <t>Index mn.</t>
  </si>
  <si>
    <t>číslo</t>
  </si>
  <si>
    <t>cen.</t>
  </si>
  <si>
    <t>výkaz-výmer</t>
  </si>
  <si>
    <t>výmera</t>
  </si>
  <si>
    <t>jednotka</t>
  </si>
  <si>
    <t>cena</t>
  </si>
  <si>
    <t>materiál</t>
  </si>
  <si>
    <t>%</t>
  </si>
  <si>
    <t>rozpočtované</t>
  </si>
  <si>
    <t>od začiatku</t>
  </si>
  <si>
    <t>dodatok</t>
  </si>
  <si>
    <t>z režimu stavba</t>
  </si>
  <si>
    <t>DPH ( materiál )</t>
  </si>
  <si>
    <t>položky</t>
  </si>
  <si>
    <t>pre tlač</t>
  </si>
  <si>
    <t>produkcie</t>
  </si>
  <si>
    <t>ceny</t>
  </si>
  <si>
    <t>D</t>
  </si>
  <si>
    <t>E</t>
  </si>
  <si>
    <t xml:space="preserve">Odberateľ: MESTO NITRA </t>
  </si>
  <si>
    <t xml:space="preserve">Spracoval: SOAR - ING. BÁRTA JIŘÍ                  </t>
  </si>
  <si>
    <t xml:space="preserve">Projektant: SOAR - ING. BÁRTA JIŘÍ </t>
  </si>
  <si>
    <t xml:space="preserve">JKSO : </t>
  </si>
  <si>
    <t>Dátum: 28.06.2022</t>
  </si>
  <si>
    <t>Stavba : REK. OBJEKTU A ZMENA UŽÍVANIA OBJEKTU  2.etapa -núdzové bývanie</t>
  </si>
  <si>
    <t>Objekt :SO 02 OPLOTENIE -  dopl.pln. oplot. v prednej časti pozemku v. 1,8 M</t>
  </si>
  <si>
    <t>Zaradenie</t>
  </si>
  <si>
    <t>pre KL</t>
  </si>
  <si>
    <t>Lev0</t>
  </si>
  <si>
    <t>pozícia</t>
  </si>
  <si>
    <t>PRÁCE A DODÁVKY HSV</t>
  </si>
  <si>
    <t>1 - ZEMNE PRÁCE</t>
  </si>
  <si>
    <t>272</t>
  </si>
  <si>
    <t>132301101</t>
  </si>
  <si>
    <t>Hĺbenie rýh šírka do 60 cm v horn. tr. 4 do 100 m3</t>
  </si>
  <si>
    <t>m3</t>
  </si>
  <si>
    <t xml:space="preserve">                    </t>
  </si>
  <si>
    <t>13230-1101</t>
  </si>
  <si>
    <t>45.11.21</t>
  </si>
  <si>
    <t>EK</t>
  </si>
  <si>
    <t>S</t>
  </si>
  <si>
    <t>132301109</t>
  </si>
  <si>
    <t>Príplatok za lepivosť horniny tr.4 v rýhach š. do 60 cm</t>
  </si>
  <si>
    <t>13230-1109</t>
  </si>
  <si>
    <t>162601102</t>
  </si>
  <si>
    <t>Vodorovné premiestnenie výkopu do 5000 m horn. tr. 1-4</t>
  </si>
  <si>
    <t>16260-1102</t>
  </si>
  <si>
    <t>45.11.24</t>
  </si>
  <si>
    <t>171201201</t>
  </si>
  <si>
    <t>Uloženie sypaniny na skládku</t>
  </si>
  <si>
    <t>17120-1201</t>
  </si>
  <si>
    <t xml:space="preserve">1 - ZEMNE PRÁCE  spolu: </t>
  </si>
  <si>
    <t>2 - ZÁKLADY</t>
  </si>
  <si>
    <t>002</t>
  </si>
  <si>
    <t>271531111</t>
  </si>
  <si>
    <t>Vankúš pod základy z kameniva hrubého drveného 16-63 mm</t>
  </si>
  <si>
    <t>27153-1111</t>
  </si>
  <si>
    <t>45.25.21</t>
  </si>
  <si>
    <t>011</t>
  </si>
  <si>
    <t>274313711</t>
  </si>
  <si>
    <t>Základové pásy z betónu prostého tr. C25/30</t>
  </si>
  <si>
    <t>27431-3711</t>
  </si>
  <si>
    <t>45.25.32</t>
  </si>
  <si>
    <t>274362011</t>
  </si>
  <si>
    <t>Výstuž pre murivo základových pásov PREMAC s betónovou výplňou z ocele 10505</t>
  </si>
  <si>
    <t>t</t>
  </si>
  <si>
    <t>27436-2011</t>
  </si>
  <si>
    <t xml:space="preserve">  .  .  </t>
  </si>
  <si>
    <t>279113134</t>
  </si>
  <si>
    <t>Základový múr hr. do 30 cm z tvárnic strateného debnenia vr. výplne, betón C16/20</t>
  </si>
  <si>
    <t>m2</t>
  </si>
  <si>
    <t>27911-3134</t>
  </si>
  <si>
    <t xml:space="preserve">2 - ZÁKLADY  spolu: </t>
  </si>
  <si>
    <t>3 - ZVISLÉ A KOMPLETNÉ KONŠTRUKCIE</t>
  </si>
  <si>
    <t>015</t>
  </si>
  <si>
    <t>348278401</t>
  </si>
  <si>
    <t>Plotová strieška 270 x 390 mm betónová</t>
  </si>
  <si>
    <t>kus</t>
  </si>
  <si>
    <t>34827-8401</t>
  </si>
  <si>
    <t>45.34.10</t>
  </si>
  <si>
    <t>348363821</t>
  </si>
  <si>
    <t>Výstuž plotových múrikov BSt 500 (10505)</t>
  </si>
  <si>
    <t>34836-3821</t>
  </si>
  <si>
    <t>348922215</t>
  </si>
  <si>
    <t>Plotový múrik z bet.tvárnic PREMAC DT 15 hr. 150 mm výplň betón tr. C 16/20</t>
  </si>
  <si>
    <t>34892-2215</t>
  </si>
  <si>
    <t>45.25.50</t>
  </si>
  <si>
    <t xml:space="preserve">3 - ZVISLÉ A KOMPLETNÉ KONŠTRUKCIE  spolu: </t>
  </si>
  <si>
    <t>6 - ÚPRAVY POVRCHOV, PODLAHY, VÝPLNE</t>
  </si>
  <si>
    <t>622464233</t>
  </si>
  <si>
    <t>Omietka vonk. stien tenkovrstv. BAUMIT silikónová základ a škrabaná 3 mm</t>
  </si>
  <si>
    <t>62246-4233</t>
  </si>
  <si>
    <t>45.41.10</t>
  </si>
  <si>
    <t>622466115</t>
  </si>
  <si>
    <t>Príprava podkladu BAUMIT-Betonkontakt,pod omietky vonk.stien, zvýš. priľnavosti</t>
  </si>
  <si>
    <t>62246-6115</t>
  </si>
  <si>
    <t>622466134</t>
  </si>
  <si>
    <t>Omietka vonk. stien BAUMIT ,vápennocem., strojne,nanáš. ručne,jadrová ľahká 1 cm</t>
  </si>
  <si>
    <t>62246-6134</t>
  </si>
  <si>
    <t>622466137</t>
  </si>
  <si>
    <t>Omietka vonk. stien BAUMIT ,vápennocem.,MVR Uni, ručné, vyrovnávacia hr.4 mm</t>
  </si>
  <si>
    <t>62246-6137</t>
  </si>
  <si>
    <t>622484010</t>
  </si>
  <si>
    <t>Potiahnutie vonk. stien sklotextilnou mriežkou Baumit open</t>
  </si>
  <si>
    <t>62248-4010</t>
  </si>
  <si>
    <t xml:space="preserve">6 - ÚPRAVY POVRCHOV, PODLAHY, VÝPLNE  spolu: </t>
  </si>
  <si>
    <t>9 - OSTATNÉ KONŠTRUKCIE A PRÁCE</t>
  </si>
  <si>
    <t>003</t>
  </si>
  <si>
    <t>941955001</t>
  </si>
  <si>
    <t>Lešenie ľahké prac. pomocné výš. podlahy do 1,2 m</t>
  </si>
  <si>
    <t>94195-5001</t>
  </si>
  <si>
    <t>45.25.10</t>
  </si>
  <si>
    <t>013</t>
  </si>
  <si>
    <t>961044111</t>
  </si>
  <si>
    <t>Búranie základov z betónu prostého alebo otvorov nad 4 m2</t>
  </si>
  <si>
    <t>96104-4111</t>
  </si>
  <si>
    <t>45.11.11</t>
  </si>
  <si>
    <t>962032314</t>
  </si>
  <si>
    <t>Búranie pilierov z tehál</t>
  </si>
  <si>
    <t>96203-2314</t>
  </si>
  <si>
    <t>962042321</t>
  </si>
  <si>
    <t>Búranie muriva z betónu alebo otvorov nad 4 m2</t>
  </si>
  <si>
    <t>96204-2321</t>
  </si>
  <si>
    <t>979081111</t>
  </si>
  <si>
    <t>Odvoz sute a vybúraných hmôt na skládku do 1 km</t>
  </si>
  <si>
    <t>,t</t>
  </si>
  <si>
    <t>97908-1111</t>
  </si>
  <si>
    <t>979081121</t>
  </si>
  <si>
    <t>Odvoz sute a vybúraných hmôt na skládku každý ďalší 1 km</t>
  </si>
  <si>
    <t>97908-1121</t>
  </si>
  <si>
    <t>979082111</t>
  </si>
  <si>
    <t>Vnútrostavenisková doprava sute a vybúraných hmôt do 10 m</t>
  </si>
  <si>
    <t>97908-2111</t>
  </si>
  <si>
    <t>979087212</t>
  </si>
  <si>
    <t>Nakladanie sute na dopravný prostriedok</t>
  </si>
  <si>
    <t>97908-7212</t>
  </si>
  <si>
    <t>979131409</t>
  </si>
  <si>
    <t>Poplatok za ulož.a znešk.staveb.sute na vymedzených skládkach "O"-ostatný odpad</t>
  </si>
  <si>
    <t>97913-1409</t>
  </si>
  <si>
    <t>979131415</t>
  </si>
  <si>
    <t>Poplatok za uloženie vykopanej zeminy</t>
  </si>
  <si>
    <t>97913-1415</t>
  </si>
  <si>
    <t>998152121</t>
  </si>
  <si>
    <t>Presun hmôt pre oplotenie, obj. zvláštne pre chov živoč., rôzne monol. v. do 3 m</t>
  </si>
  <si>
    <t>99815-2121</t>
  </si>
  <si>
    <t>45.21.64</t>
  </si>
  <si>
    <t xml:space="preserve">9 - OSTATNÉ KONŠTRUKCIE A PRÁCE  spolu: </t>
  </si>
  <si>
    <t xml:space="preserve">PRÁCE A DODÁVKY HSV  spolu: </t>
  </si>
  <si>
    <t>PRÁCE A DODÁVKY PSV</t>
  </si>
  <si>
    <t>767 - Konštrukcie doplnk. kovové stavebné</t>
  </si>
  <si>
    <t>767</t>
  </si>
  <si>
    <t>767914810</t>
  </si>
  <si>
    <t>Demontáž oplotenia rámového výšky do 1 m</t>
  </si>
  <si>
    <t>m</t>
  </si>
  <si>
    <t>I</t>
  </si>
  <si>
    <t>76791-4810</t>
  </si>
  <si>
    <t>IK</t>
  </si>
  <si>
    <t>767920810</t>
  </si>
  <si>
    <t>Demontáž vrát v oplotení do 2 m2</t>
  </si>
  <si>
    <t>76792-0810</t>
  </si>
  <si>
    <t>767920820</t>
  </si>
  <si>
    <t>Demontáž vrát v oplotení do 6 m2</t>
  </si>
  <si>
    <t>76792-0820</t>
  </si>
  <si>
    <t>767999906</t>
  </si>
  <si>
    <t>Konštrukcie doplnkové kovové stavebné, HZS T6</t>
  </si>
  <si>
    <t>hod</t>
  </si>
  <si>
    <t>76799-9906</t>
  </si>
  <si>
    <t>45.42.12</t>
  </si>
  <si>
    <t>MAT</t>
  </si>
  <si>
    <t>3132A3636</t>
  </si>
  <si>
    <t>Brána posuvná samonosná pozink automat. 1730/4500 + pohon</t>
  </si>
  <si>
    <t/>
  </si>
  <si>
    <t>IZ</t>
  </si>
  <si>
    <t xml:space="preserve">767 - Konštrukcie doplnk. kovové stavebné  spolu: </t>
  </si>
  <si>
    <t xml:space="preserve">PRÁCE A DODÁVKY PSV  spolu: </t>
  </si>
  <si>
    <t>Za rozpočet celkom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</si>
</sst>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#,##0&quot; Sk&quot;;[Red]\-#,##0&quot; Sk&quot;"/>
    <numFmt numFmtId="165" formatCode="_-* #,##0&quot; Sk&quot;_-;\-* #,##0&quot; Sk&quot;_-;_-* &quot;- Sk&quot;_-;_-@_-"/>
    <numFmt numFmtId="166" formatCode="#,##0.0000"/>
    <numFmt numFmtId="167" formatCode="#,##0.00000"/>
    <numFmt numFmtId="168" formatCode="#,##0.000"/>
    <numFmt numFmtId="169" formatCode="#,##0.0"/>
  </numFmts>
  <fonts count="16">
    <font>
      <sz val="10"/>
      <name val="Arial"/>
      <charset val="238"/>
    </font>
    <font>
      <sz val="8"/>
      <name val="Arial Narrow"/>
      <charset val="238"/>
    </font>
    <font>
      <b/>
      <sz val="10"/>
      <name val="Arial Narrow"/>
      <charset val="238"/>
    </font>
    <font>
      <b/>
      <sz val="8"/>
      <name val="Arial Narrow"/>
      <charset val="238"/>
    </font>
    <font>
      <sz val="8"/>
      <color rgb="FFFFFFFF"/>
      <name val="Arial Narrow"/>
      <charset val="238"/>
    </font>
    <font>
      <b/>
      <sz val="8"/>
      <color rgb="FFFFFFFF"/>
      <name val="Arial Narrow"/>
      <charset val="238"/>
    </font>
    <font>
      <sz val="8"/>
      <color rgb="FF0000FF"/>
      <name val="Arial Narrow"/>
      <charset val="238"/>
    </font>
    <font>
      <b/>
      <sz val="7"/>
      <name val="Letter Gothic CE"/>
      <charset val="238"/>
    </font>
    <font>
      <sz val="10"/>
      <name val="Arial CE"/>
      <charset val="238"/>
    </font>
    <font>
      <sz val="11"/>
      <color rgb="FF000000"/>
      <name val="Calibri"/>
      <charset val="238"/>
    </font>
    <font>
      <sz val="11"/>
      <color rgb="FFFFFFFF"/>
      <name val="Calibri"/>
      <charset val="238"/>
    </font>
    <font>
      <b/>
      <sz val="11"/>
      <color rgb="FF000000"/>
      <name val="Calibri"/>
      <charset val="238"/>
    </font>
    <font>
      <b/>
      <sz val="18"/>
      <color rgb="FF333399"/>
      <name val="Cambria"/>
      <charset val="238"/>
    </font>
    <font>
      <sz val="11"/>
      <color rgb="FFFF0000"/>
      <name val="Calibri"/>
      <charset val="238"/>
    </font>
    <font>
      <sz val="10"/>
      <name val="Arial"/>
      <charset val="238"/>
    </font>
    <font>
      <b/>
      <sz val="8"/>
      <name val="Arial Narrow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rgb="FFA0E0E0"/>
        <bgColor rgb="FFA6CAF0"/>
      </patternFill>
    </fill>
    <fill>
      <patternFill patternType="solid">
        <fgColor rgb="FFA6CAF0"/>
        <bgColor rgb="FFA0E0E0"/>
      </patternFill>
    </fill>
    <fill>
      <patternFill patternType="solid">
        <fgColor rgb="FFFFFFC0"/>
        <bgColor rgb="FFFFFF99"/>
      </patternFill>
    </fill>
    <fill>
      <patternFill patternType="solid">
        <fgColor rgb="FFFF8080"/>
        <bgColor rgb="FFFF99CC"/>
      </patternFill>
    </fill>
    <fill>
      <patternFill patternType="solid">
        <fgColor rgb="FFC0C0C0"/>
        <bgColor rgb="FFA6CAF0"/>
      </patternFill>
    </fill>
    <fill>
      <patternFill patternType="solid">
        <fgColor rgb="FFFFFF99"/>
        <bgColor rgb="FFFFFFC0"/>
      </patternFill>
    </fill>
    <fill>
      <patternFill patternType="solid">
        <fgColor rgb="FFCC9CCC"/>
        <bgColor rgb="FFFF99CC"/>
      </patternFill>
    </fill>
    <fill>
      <patternFill patternType="solid">
        <fgColor rgb="FF996666"/>
        <bgColor rgb="FF666699"/>
      </patternFill>
    </fill>
    <fill>
      <patternFill patternType="solid">
        <fgColor rgb="FF999933"/>
        <bgColor rgb="FF969696"/>
      </patternFill>
    </fill>
  </fills>
  <borders count="10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rgb="FF3333CC"/>
      </top>
      <bottom style="double">
        <color rgb="FF3333CC"/>
      </bottom>
      <diagonal/>
    </border>
  </borders>
  <cellStyleXfs count="32">
    <xf numFmtId="0" fontId="0" fillId="0" borderId="0"/>
    <xf numFmtId="0" fontId="8" fillId="0" borderId="0"/>
    <xf numFmtId="0" fontId="14" fillId="0" borderId="0" applyBorder="0">
      <alignment vertical="center"/>
    </xf>
    <xf numFmtId="0" fontId="9" fillId="4" borderId="0" applyBorder="0" applyProtection="0"/>
    <xf numFmtId="165" fontId="14" fillId="0" borderId="0" applyBorder="0" applyProtection="0"/>
    <xf numFmtId="0" fontId="9" fillId="2" borderId="0" applyBorder="0" applyProtection="0"/>
    <xf numFmtId="0" fontId="9" fillId="2" borderId="0" applyBorder="0" applyProtection="0"/>
    <xf numFmtId="164" fontId="7" fillId="0" borderId="8"/>
    <xf numFmtId="0" fontId="9" fillId="3" borderId="0" applyBorder="0" applyProtection="0"/>
    <xf numFmtId="0" fontId="9" fillId="5" borderId="0" applyBorder="0" applyProtection="0"/>
    <xf numFmtId="0" fontId="14" fillId="0" borderId="8"/>
    <xf numFmtId="0" fontId="7" fillId="0" borderId="8">
      <alignment vertical="center"/>
    </xf>
    <xf numFmtId="0" fontId="9" fillId="6" borderId="0" applyBorder="0" applyProtection="0"/>
    <xf numFmtId="0" fontId="9" fillId="2" borderId="0" applyBorder="0" applyProtection="0"/>
    <xf numFmtId="0" fontId="9" fillId="4" borderId="0" applyBorder="0" applyProtection="0"/>
    <xf numFmtId="0" fontId="9" fillId="5" borderId="0" applyBorder="0" applyProtection="0"/>
    <xf numFmtId="0" fontId="9" fillId="7" borderId="0" applyBorder="0" applyProtection="0"/>
    <xf numFmtId="0" fontId="9" fillId="8" borderId="0" applyBorder="0" applyProtection="0"/>
    <xf numFmtId="0" fontId="9" fillId="4" borderId="0" applyBorder="0" applyProtection="0"/>
    <xf numFmtId="0" fontId="10" fillId="2" borderId="0" applyBorder="0" applyProtection="0"/>
    <xf numFmtId="0" fontId="10" fillId="9" borderId="0" applyBorder="0" applyProtection="0"/>
    <xf numFmtId="0" fontId="10" fillId="10" borderId="0" applyBorder="0" applyProtection="0"/>
    <xf numFmtId="0" fontId="10" fillId="8" borderId="0" applyBorder="0" applyProtection="0"/>
    <xf numFmtId="0" fontId="10" fillId="2" borderId="0" applyBorder="0" applyProtection="0"/>
    <xf numFmtId="0" fontId="10" fillId="5" borderId="0" applyBorder="0" applyProtection="0"/>
    <xf numFmtId="0" fontId="11" fillId="0" borderId="9" applyProtection="0"/>
    <xf numFmtId="0" fontId="8" fillId="0" borderId="0"/>
    <xf numFmtId="0" fontId="12" fillId="0" borderId="0" applyBorder="0" applyProtection="0"/>
    <xf numFmtId="0" fontId="8" fillId="0" borderId="0"/>
    <xf numFmtId="0" fontId="7" fillId="0" borderId="0" applyBorder="0">
      <alignment vertical="center"/>
    </xf>
    <xf numFmtId="0" fontId="13" fillId="0" borderId="0" applyBorder="0" applyProtection="0"/>
    <xf numFmtId="0" fontId="7" fillId="0" borderId="1">
      <alignment vertical="center"/>
    </xf>
  </cellStyleXfs>
  <cellXfs count="60">
    <xf numFmtId="0" fontId="0" fillId="0" borderId="0" xfId="0"/>
    <xf numFmtId="0" fontId="4" fillId="0" borderId="0" xfId="1" applyFont="1"/>
    <xf numFmtId="0" fontId="5" fillId="0" borderId="0" xfId="1" applyFont="1"/>
    <xf numFmtId="49" fontId="5" fillId="0" borderId="0" xfId="1" applyNumberFormat="1" applyFont="1"/>
    <xf numFmtId="0" fontId="1" fillId="0" borderId="0" xfId="0" applyFont="1" applyProtection="1"/>
    <xf numFmtId="4" fontId="1" fillId="0" borderId="0" xfId="0" applyNumberFormat="1" applyFont="1" applyProtection="1"/>
    <xf numFmtId="167" fontId="1" fillId="0" borderId="0" xfId="0" applyNumberFormat="1" applyFont="1" applyProtection="1"/>
    <xf numFmtId="168" fontId="1" fillId="0" borderId="0" xfId="0" applyNumberFormat="1" applyFont="1" applyProtection="1"/>
    <xf numFmtId="0" fontId="3" fillId="0" borderId="0" xfId="0" applyFont="1" applyProtection="1"/>
    <xf numFmtId="0" fontId="2" fillId="0" borderId="0" xfId="0" applyFont="1" applyProtection="1"/>
    <xf numFmtId="0" fontId="1" fillId="0" borderId="2" xfId="0" applyFont="1" applyBorder="1" applyAlignment="1" applyProtection="1">
      <alignment horizontal="center"/>
    </xf>
    <xf numFmtId="0" fontId="1" fillId="0" borderId="4" xfId="0" applyFont="1" applyBorder="1" applyAlignment="1" applyProtection="1">
      <alignment horizontal="center"/>
    </xf>
    <xf numFmtId="0" fontId="1" fillId="0" borderId="0" xfId="0" applyFont="1" applyAlignment="1" applyProtection="1">
      <alignment horizontal="right" vertical="top"/>
    </xf>
    <xf numFmtId="49" fontId="1" fillId="0" borderId="0" xfId="0" applyNumberFormat="1" applyFont="1" applyAlignment="1" applyProtection="1">
      <alignment horizontal="center" vertical="top"/>
    </xf>
    <xf numFmtId="49" fontId="1" fillId="0" borderId="0" xfId="0" applyNumberFormat="1" applyFont="1" applyAlignment="1" applyProtection="1">
      <alignment vertical="top"/>
    </xf>
    <xf numFmtId="49" fontId="1" fillId="0" borderId="0" xfId="0" applyNumberFormat="1" applyFont="1" applyAlignment="1" applyProtection="1">
      <alignment horizontal="left" vertical="top" wrapText="1"/>
    </xf>
    <xf numFmtId="168" fontId="1" fillId="0" borderId="0" xfId="0" applyNumberFormat="1" applyFont="1" applyAlignment="1" applyProtection="1">
      <alignment vertical="top"/>
    </xf>
    <xf numFmtId="0" fontId="1" fillId="0" borderId="0" xfId="0" applyFont="1" applyAlignment="1" applyProtection="1">
      <alignment vertical="top"/>
    </xf>
    <xf numFmtId="4" fontId="1" fillId="0" borderId="0" xfId="0" applyNumberFormat="1" applyFont="1" applyAlignment="1" applyProtection="1">
      <alignment vertical="top"/>
    </xf>
    <xf numFmtId="167" fontId="1" fillId="0" borderId="0" xfId="0" applyNumberFormat="1" applyFont="1" applyAlignment="1" applyProtection="1">
      <alignment vertical="top"/>
    </xf>
    <xf numFmtId="0" fontId="1" fillId="0" borderId="0" xfId="0" applyFont="1" applyAlignment="1" applyProtection="1">
      <alignment horizontal="center" vertical="top"/>
    </xf>
    <xf numFmtId="0" fontId="1" fillId="0" borderId="0" xfId="0" applyFont="1" applyAlignment="1" applyProtection="1">
      <alignment horizontal="left" vertical="top"/>
    </xf>
    <xf numFmtId="166" fontId="1" fillId="0" borderId="0" xfId="0" applyNumberFormat="1" applyFont="1" applyAlignment="1" applyProtection="1">
      <alignment vertical="top"/>
    </xf>
    <xf numFmtId="0" fontId="1" fillId="0" borderId="0" xfId="0" applyFont="1"/>
    <xf numFmtId="49" fontId="1" fillId="0" borderId="0" xfId="0" applyNumberFormat="1" applyFont="1" applyProtection="1"/>
    <xf numFmtId="49" fontId="1" fillId="0" borderId="0" xfId="0" applyNumberFormat="1" applyFont="1" applyAlignment="1" applyProtection="1">
      <alignment horizontal="center"/>
    </xf>
    <xf numFmtId="49" fontId="1" fillId="0" borderId="0" xfId="0" applyNumberFormat="1" applyFont="1" applyAlignment="1" applyProtection="1"/>
    <xf numFmtId="0" fontId="1" fillId="0" borderId="4" xfId="0" applyFont="1" applyBorder="1" applyAlignment="1" applyProtection="1">
      <alignment horizontal="center" vertical="center"/>
    </xf>
    <xf numFmtId="0" fontId="1" fillId="0" borderId="5" xfId="0" applyFont="1" applyBorder="1" applyAlignment="1" applyProtection="1">
      <alignment horizontal="center"/>
    </xf>
    <xf numFmtId="0" fontId="1" fillId="0" borderId="6" xfId="0" applyFont="1" applyBorder="1" applyAlignment="1" applyProtection="1">
      <alignment horizontal="center"/>
    </xf>
    <xf numFmtId="0" fontId="6" fillId="0" borderId="5" xfId="0" applyFont="1" applyBorder="1" applyAlignment="1" applyProtection="1">
      <alignment horizontal="center"/>
      <protection locked="0"/>
    </xf>
    <xf numFmtId="0" fontId="6" fillId="0" borderId="2" xfId="0" applyFont="1" applyBorder="1" applyAlignment="1" applyProtection="1">
      <alignment horizontal="center"/>
      <protection locked="0"/>
    </xf>
    <xf numFmtId="0" fontId="1" fillId="0" borderId="2" xfId="0" applyFont="1" applyBorder="1" applyAlignment="1" applyProtection="1">
      <alignment horizontal="center"/>
      <protection locked="0"/>
    </xf>
    <xf numFmtId="0" fontId="1" fillId="0" borderId="2" xfId="0" applyFont="1" applyBorder="1" applyAlignment="1" applyProtection="1">
      <alignment horizontal="left" vertical="top"/>
    </xf>
    <xf numFmtId="0" fontId="6" fillId="0" borderId="6" xfId="0" applyFont="1" applyBorder="1" applyAlignment="1" applyProtection="1">
      <alignment horizontal="center"/>
      <protection locked="0"/>
    </xf>
    <xf numFmtId="0" fontId="6" fillId="0" borderId="4" xfId="0" applyFont="1" applyBorder="1" applyAlignment="1" applyProtection="1">
      <alignment horizontal="center"/>
      <protection locked="0"/>
    </xf>
    <xf numFmtId="0" fontId="1" fillId="0" borderId="4" xfId="0" applyFont="1" applyBorder="1" applyAlignment="1" applyProtection="1">
      <alignment horizontal="center"/>
      <protection locked="0"/>
    </xf>
    <xf numFmtId="168" fontId="1" fillId="0" borderId="4" xfId="0" applyNumberFormat="1" applyFont="1" applyBorder="1" applyProtection="1"/>
    <xf numFmtId="0" fontId="1" fillId="0" borderId="4" xfId="0" applyFont="1" applyBorder="1" applyAlignment="1" applyProtection="1">
      <alignment horizontal="left" vertical="top"/>
    </xf>
    <xf numFmtId="49" fontId="4" fillId="0" borderId="0" xfId="1" applyNumberFormat="1" applyFont="1"/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right" wrapText="1"/>
    </xf>
    <xf numFmtId="169" fontId="4" fillId="0" borderId="0" xfId="0" applyNumberFormat="1" applyFont="1" applyAlignment="1">
      <alignment horizontal="right" wrapText="1"/>
    </xf>
    <xf numFmtId="4" fontId="4" fillId="0" borderId="0" xfId="0" applyNumberFormat="1" applyFont="1" applyAlignment="1">
      <alignment horizontal="right" wrapText="1"/>
    </xf>
    <xf numFmtId="168" fontId="4" fillId="0" borderId="0" xfId="0" applyNumberFormat="1" applyFont="1" applyAlignment="1">
      <alignment horizontal="right" wrapText="1"/>
    </xf>
    <xf numFmtId="166" fontId="4" fillId="0" borderId="0" xfId="0" applyNumberFormat="1" applyFont="1" applyAlignment="1">
      <alignment horizontal="right" wrapText="1"/>
    </xf>
    <xf numFmtId="49" fontId="1" fillId="0" borderId="2" xfId="0" applyNumberFormat="1" applyFont="1" applyBorder="1" applyAlignment="1" applyProtection="1">
      <alignment horizontal="left"/>
    </xf>
    <xf numFmtId="0" fontId="1" fillId="0" borderId="2" xfId="0" applyFont="1" applyBorder="1" applyAlignment="1" applyProtection="1">
      <alignment horizontal="right"/>
    </xf>
    <xf numFmtId="49" fontId="1" fillId="0" borderId="4" xfId="0" applyNumberFormat="1" applyFont="1" applyBorder="1" applyAlignment="1" applyProtection="1">
      <alignment horizontal="left"/>
    </xf>
    <xf numFmtId="0" fontId="1" fillId="0" borderId="4" xfId="0" applyFont="1" applyBorder="1" applyProtection="1"/>
    <xf numFmtId="0" fontId="1" fillId="0" borderId="4" xfId="0" applyFont="1" applyBorder="1" applyAlignment="1" applyProtection="1">
      <alignment horizontal="right"/>
    </xf>
    <xf numFmtId="49" fontId="15" fillId="0" borderId="0" xfId="0" applyNumberFormat="1" applyFont="1" applyAlignment="1" applyProtection="1">
      <alignment vertical="top"/>
    </xf>
    <xf numFmtId="49" fontId="1" fillId="0" borderId="0" xfId="0" applyNumberFormat="1" applyFont="1" applyAlignment="1" applyProtection="1">
      <alignment horizontal="left" vertical="top"/>
    </xf>
    <xf numFmtId="49" fontId="1" fillId="0" borderId="0" xfId="0" applyNumberFormat="1" applyFont="1" applyAlignment="1" applyProtection="1">
      <alignment horizontal="right" vertical="top" wrapText="1"/>
    </xf>
    <xf numFmtId="4" fontId="15" fillId="0" borderId="0" xfId="0" applyNumberFormat="1" applyFont="1" applyAlignment="1" applyProtection="1">
      <alignment vertical="top"/>
    </xf>
    <xf numFmtId="167" fontId="15" fillId="0" borderId="0" xfId="0" applyNumberFormat="1" applyFont="1" applyAlignment="1" applyProtection="1">
      <alignment vertical="top"/>
    </xf>
    <xf numFmtId="168" fontId="15" fillId="0" borderId="0" xfId="0" applyNumberFormat="1" applyFont="1" applyAlignment="1" applyProtection="1">
      <alignment vertical="top"/>
    </xf>
    <xf numFmtId="49" fontId="15" fillId="0" borderId="0" xfId="0" applyNumberFormat="1" applyFont="1" applyAlignment="1" applyProtection="1">
      <alignment horizontal="left" vertical="top" wrapText="1"/>
    </xf>
    <xf numFmtId="0" fontId="1" fillId="0" borderId="3" xfId="0" applyFont="1" applyBorder="1" applyAlignment="1" applyProtection="1">
      <alignment horizontal="center"/>
    </xf>
    <xf numFmtId="0" fontId="1" fillId="0" borderId="7" xfId="0" applyFont="1" applyBorder="1" applyAlignment="1" applyProtection="1">
      <alignment horizontal="center"/>
    </xf>
  </cellXfs>
  <cellStyles count="32">
    <cellStyle name="1 000 Sk" xfId="11"/>
    <cellStyle name="1 000,-  Sk" xfId="2"/>
    <cellStyle name="1 000,- Kč" xfId="7"/>
    <cellStyle name="1 000,- Sk" xfId="10"/>
    <cellStyle name="1000 Sk_fakturuj99" xfId="4"/>
    <cellStyle name="20 % – Zvýraznění1" xfId="8"/>
    <cellStyle name="20 % – Zvýraznění2" xfId="9"/>
    <cellStyle name="20 % – Zvýraznění3" xfId="3"/>
    <cellStyle name="20 % – Zvýraznění4" xfId="12"/>
    <cellStyle name="20 % – Zvýraznění5" xfId="13"/>
    <cellStyle name="20 % – Zvýraznění6" xfId="14"/>
    <cellStyle name="40 % – Zvýraznění1" xfId="5"/>
    <cellStyle name="40 % – Zvýraznění2" xfId="15"/>
    <cellStyle name="40 % – Zvýraznění3" xfId="16"/>
    <cellStyle name="40 % – Zvýraznění4" xfId="17"/>
    <cellStyle name="40 % – Zvýraznění5" xfId="6"/>
    <cellStyle name="40 % – Zvýraznění6" xfId="18"/>
    <cellStyle name="60 % – Zvýraznění1" xfId="19"/>
    <cellStyle name="60 % – Zvýraznění2" xfId="20"/>
    <cellStyle name="60 % – Zvýraznění3" xfId="21"/>
    <cellStyle name="60 % – Zvýraznění4" xfId="22"/>
    <cellStyle name="60 % – Zvýraznění5" xfId="23"/>
    <cellStyle name="60 % – Zvýraznění6" xfId="24"/>
    <cellStyle name="Celkem" xfId="25"/>
    <cellStyle name="data" xfId="26"/>
    <cellStyle name="Název" xfId="27"/>
    <cellStyle name="Normálna" xfId="0" builtinId="0"/>
    <cellStyle name="normálne_fakturuj99" xfId="28"/>
    <cellStyle name="normálne_KLs" xfId="1"/>
    <cellStyle name="TEXT 1" xfId="29"/>
    <cellStyle name="Text upozornění" xfId="30"/>
    <cellStyle name="TEXT1" xfId="3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999933"/>
      <rgbColor rgb="00800080"/>
      <rgbColor rgb="00008080"/>
      <rgbColor rgb="00C0C0C0"/>
      <rgbColor rgb="00996666"/>
      <rgbColor rgb="009999FF"/>
      <rgbColor rgb="00993366"/>
      <rgbColor rgb="00FFFFC0"/>
      <rgbColor rgb="00CCFFFF"/>
      <rgbColor rgb="00660066"/>
      <rgbColor rgb="00FF8080"/>
      <rgbColor rgb="000066CC"/>
      <rgbColor rgb="00A0E0E0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A6CAF0"/>
      <rgbColor rgb="00FF99CC"/>
      <rgbColor rgb="00CC9CCC"/>
      <rgbColor rgb="00FFCC99"/>
      <rgbColor rgb="003333CC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69"/>
  <sheetViews>
    <sheetView showGridLines="0" tabSelected="1" workbookViewId="0">
      <pane xSplit="4" ySplit="10" topLeftCell="E11" activePane="bottomRight" state="frozen"/>
      <selection pane="topRight"/>
      <selection pane="bottomLeft"/>
      <selection pane="bottomRight" activeCell="D8" sqref="D8"/>
    </sheetView>
  </sheetViews>
  <sheetFormatPr defaultColWidth="9" defaultRowHeight="13.5"/>
  <cols>
    <col min="1" max="1" width="3.28515625" style="12" customWidth="1"/>
    <col min="2" max="2" width="3.7109375" style="13" customWidth="1"/>
    <col min="3" max="3" width="8.28515625" style="14" customWidth="1"/>
    <col min="4" max="4" width="45.7109375" style="15" customWidth="1"/>
    <col min="5" max="5" width="11.28515625" style="16" customWidth="1"/>
    <col min="6" max="6" width="5.85546875" style="17" customWidth="1"/>
    <col min="7" max="7" width="8.7109375" style="18" customWidth="1"/>
    <col min="8" max="10" width="9.7109375" style="18" customWidth="1"/>
    <col min="11" max="11" width="7.42578125" style="19" customWidth="1"/>
    <col min="12" max="12" width="8.28515625" style="19" customWidth="1"/>
    <col min="13" max="13" width="7.140625" style="16" customWidth="1"/>
    <col min="14" max="14" width="6.28515625" style="16" customWidth="1"/>
    <col min="15" max="15" width="3.5703125" style="17" hidden="1" customWidth="1"/>
    <col min="16" max="16" width="12.7109375" style="17" hidden="1" customWidth="1"/>
    <col min="17" max="19" width="11.28515625" style="16" hidden="1" customWidth="1"/>
    <col min="20" max="20" width="10.5703125" style="20" hidden="1" customWidth="1"/>
    <col min="21" max="21" width="10.28515625" style="20" hidden="1" customWidth="1"/>
    <col min="22" max="22" width="5.7109375" style="20" hidden="1" customWidth="1"/>
    <col min="23" max="23" width="8.42578125" style="16" hidden="1" customWidth="1"/>
    <col min="24" max="25" width="11.85546875" style="21" hidden="1" customWidth="1"/>
    <col min="26" max="26" width="7.5703125" style="14" hidden="1" customWidth="1"/>
    <col min="27" max="27" width="12.7109375" style="14" hidden="1" customWidth="1"/>
    <col min="28" max="28" width="4.28515625" style="17" hidden="1" customWidth="1"/>
    <col min="29" max="30" width="2.7109375" style="17" hidden="1" customWidth="1"/>
    <col min="31" max="34" width="9.140625" style="22" hidden="1" customWidth="1"/>
    <col min="35" max="35" width="9.140625" style="4" customWidth="1"/>
    <col min="36" max="37" width="9.140625" style="4" hidden="1" customWidth="1"/>
    <col min="38" max="1024" width="9" style="23"/>
  </cols>
  <sheetData>
    <row r="1" spans="1:37" s="4" customFormat="1" ht="12.75" customHeight="1">
      <c r="A1" s="8" t="s">
        <v>63</v>
      </c>
      <c r="G1" s="5"/>
      <c r="I1" s="8" t="s">
        <v>64</v>
      </c>
      <c r="J1" s="5"/>
      <c r="K1" s="6"/>
      <c r="Q1" s="7"/>
      <c r="R1" s="7"/>
      <c r="S1" s="7"/>
      <c r="X1" s="21"/>
      <c r="Y1" s="21"/>
      <c r="Z1" s="39" t="s">
        <v>1</v>
      </c>
      <c r="AA1" s="39" t="s">
        <v>2</v>
      </c>
      <c r="AB1" s="1" t="s">
        <v>3</v>
      </c>
      <c r="AC1" s="1" t="s">
        <v>4</v>
      </c>
      <c r="AD1" s="1" t="s">
        <v>5</v>
      </c>
      <c r="AE1" s="40" t="s">
        <v>6</v>
      </c>
      <c r="AF1" s="41" t="s">
        <v>7</v>
      </c>
    </row>
    <row r="2" spans="1:37" s="4" customFormat="1" ht="12.75">
      <c r="A2" s="8" t="s">
        <v>65</v>
      </c>
      <c r="G2" s="5"/>
      <c r="H2" s="24"/>
      <c r="I2" s="8" t="s">
        <v>66</v>
      </c>
      <c r="J2" s="5"/>
      <c r="K2" s="6"/>
      <c r="Q2" s="7"/>
      <c r="R2" s="7"/>
      <c r="S2" s="7"/>
      <c r="X2" s="21"/>
      <c r="Y2" s="21"/>
      <c r="Z2" s="39" t="s">
        <v>8</v>
      </c>
      <c r="AA2" s="3" t="s">
        <v>9</v>
      </c>
      <c r="AB2" s="2" t="s">
        <v>10</v>
      </c>
      <c r="AC2" s="2"/>
      <c r="AD2" s="3"/>
      <c r="AE2" s="40">
        <v>1</v>
      </c>
      <c r="AF2" s="42">
        <v>123.5</v>
      </c>
    </row>
    <row r="3" spans="1:37" s="4" customFormat="1" ht="12.75">
      <c r="A3" s="8" t="s">
        <v>11</v>
      </c>
      <c r="G3" s="5"/>
      <c r="I3" s="8" t="s">
        <v>67</v>
      </c>
      <c r="J3" s="5"/>
      <c r="K3" s="6"/>
      <c r="Q3" s="7"/>
      <c r="R3" s="7"/>
      <c r="S3" s="7"/>
      <c r="X3" s="21"/>
      <c r="Y3" s="21"/>
      <c r="Z3" s="39" t="s">
        <v>12</v>
      </c>
      <c r="AA3" s="3" t="s">
        <v>13</v>
      </c>
      <c r="AB3" s="2" t="s">
        <v>10</v>
      </c>
      <c r="AC3" s="2" t="s">
        <v>14</v>
      </c>
      <c r="AD3" s="3" t="s">
        <v>15</v>
      </c>
      <c r="AE3" s="40">
        <v>2</v>
      </c>
      <c r="AF3" s="43">
        <v>123.46</v>
      </c>
    </row>
    <row r="4" spans="1:37" s="4" customFormat="1" ht="12.75">
      <c r="Q4" s="7"/>
      <c r="R4" s="7"/>
      <c r="S4" s="7"/>
      <c r="X4" s="21"/>
      <c r="Y4" s="21"/>
      <c r="Z4" s="39" t="s">
        <v>16</v>
      </c>
      <c r="AA4" s="3" t="s">
        <v>17</v>
      </c>
      <c r="AB4" s="2" t="s">
        <v>10</v>
      </c>
      <c r="AC4" s="2"/>
      <c r="AD4" s="3"/>
      <c r="AE4" s="40">
        <v>3</v>
      </c>
      <c r="AF4" s="44">
        <v>123.45699999999999</v>
      </c>
    </row>
    <row r="5" spans="1:37" s="4" customFormat="1" ht="12.75">
      <c r="A5" s="8" t="s">
        <v>68</v>
      </c>
      <c r="Q5" s="7"/>
      <c r="R5" s="7"/>
      <c r="S5" s="7"/>
      <c r="X5" s="21"/>
      <c r="Y5" s="21"/>
      <c r="Z5" s="39" t="s">
        <v>18</v>
      </c>
      <c r="AA5" s="3" t="s">
        <v>13</v>
      </c>
      <c r="AB5" s="2" t="s">
        <v>10</v>
      </c>
      <c r="AC5" s="2" t="s">
        <v>14</v>
      </c>
      <c r="AD5" s="3" t="s">
        <v>15</v>
      </c>
      <c r="AE5" s="40">
        <v>4</v>
      </c>
      <c r="AF5" s="45">
        <v>123.4567</v>
      </c>
    </row>
    <row r="6" spans="1:37" s="4" customFormat="1" ht="12.75">
      <c r="A6" s="8" t="s">
        <v>69</v>
      </c>
      <c r="Q6" s="7"/>
      <c r="R6" s="7"/>
      <c r="S6" s="7"/>
      <c r="X6" s="21"/>
      <c r="Y6" s="21"/>
      <c r="Z6" s="24"/>
      <c r="AA6" s="24"/>
      <c r="AE6" s="40" t="s">
        <v>19</v>
      </c>
      <c r="AF6" s="43">
        <v>123.46</v>
      </c>
    </row>
    <row r="7" spans="1:37" s="4" customFormat="1" ht="12.75">
      <c r="A7" s="8"/>
      <c r="Q7" s="7"/>
      <c r="R7" s="7"/>
      <c r="S7" s="7"/>
      <c r="X7" s="21"/>
      <c r="Y7" s="21"/>
      <c r="Z7" s="24"/>
      <c r="AA7" s="24"/>
    </row>
    <row r="8" spans="1:37" s="4" customFormat="1">
      <c r="B8" s="25"/>
      <c r="C8" s="26"/>
      <c r="D8" s="9" t="s">
        <v>46</v>
      </c>
      <c r="E8" s="7"/>
      <c r="G8" s="5"/>
      <c r="H8" s="5"/>
      <c r="I8" s="5"/>
      <c r="J8" s="5"/>
      <c r="K8" s="6"/>
      <c r="L8" s="6"/>
      <c r="M8" s="7"/>
      <c r="N8" s="7"/>
      <c r="Q8" s="7"/>
      <c r="R8" s="7"/>
      <c r="S8" s="7"/>
      <c r="X8" s="21"/>
      <c r="Y8" s="21"/>
      <c r="Z8" s="24"/>
      <c r="AA8" s="24"/>
      <c r="AE8" s="17"/>
      <c r="AF8" s="17"/>
      <c r="AG8" s="17"/>
      <c r="AH8" s="17"/>
    </row>
    <row r="9" spans="1:37">
      <c r="A9" s="10" t="s">
        <v>20</v>
      </c>
      <c r="B9" s="10" t="s">
        <v>21</v>
      </c>
      <c r="C9" s="10" t="s">
        <v>22</v>
      </c>
      <c r="D9" s="10" t="s">
        <v>23</v>
      </c>
      <c r="E9" s="10" t="s">
        <v>24</v>
      </c>
      <c r="F9" s="10" t="s">
        <v>25</v>
      </c>
      <c r="G9" s="10" t="s">
        <v>26</v>
      </c>
      <c r="H9" s="10" t="s">
        <v>27</v>
      </c>
      <c r="I9" s="10" t="s">
        <v>28</v>
      </c>
      <c r="J9" s="10" t="s">
        <v>29</v>
      </c>
      <c r="K9" s="58" t="s">
        <v>30</v>
      </c>
      <c r="L9" s="58"/>
      <c r="M9" s="59" t="s">
        <v>31</v>
      </c>
      <c r="N9" s="59"/>
      <c r="O9" s="10" t="s">
        <v>0</v>
      </c>
      <c r="P9" s="28" t="s">
        <v>32</v>
      </c>
      <c r="Q9" s="10" t="s">
        <v>24</v>
      </c>
      <c r="R9" s="10" t="s">
        <v>24</v>
      </c>
      <c r="S9" s="28" t="s">
        <v>24</v>
      </c>
      <c r="T9" s="30" t="s">
        <v>33</v>
      </c>
      <c r="U9" s="31" t="s">
        <v>34</v>
      </c>
      <c r="V9" s="32" t="s">
        <v>35</v>
      </c>
      <c r="W9" s="10" t="s">
        <v>36</v>
      </c>
      <c r="X9" s="33" t="s">
        <v>22</v>
      </c>
      <c r="Y9" s="33" t="s">
        <v>22</v>
      </c>
      <c r="Z9" s="46" t="s">
        <v>37</v>
      </c>
      <c r="AA9" s="46" t="s">
        <v>38</v>
      </c>
      <c r="AB9" s="10" t="s">
        <v>35</v>
      </c>
      <c r="AC9" s="10" t="s">
        <v>39</v>
      </c>
      <c r="AD9" s="10" t="s">
        <v>40</v>
      </c>
      <c r="AE9" s="47" t="s">
        <v>41</v>
      </c>
      <c r="AF9" s="47" t="s">
        <v>42</v>
      </c>
      <c r="AG9" s="47" t="s">
        <v>24</v>
      </c>
      <c r="AH9" s="47" t="s">
        <v>43</v>
      </c>
      <c r="AJ9" s="4" t="s">
        <v>70</v>
      </c>
      <c r="AK9" s="4" t="s">
        <v>72</v>
      </c>
    </row>
    <row r="10" spans="1:37">
      <c r="A10" s="11" t="s">
        <v>44</v>
      </c>
      <c r="B10" s="11" t="s">
        <v>45</v>
      </c>
      <c r="C10" s="27"/>
      <c r="D10" s="11" t="s">
        <v>46</v>
      </c>
      <c r="E10" s="11" t="s">
        <v>47</v>
      </c>
      <c r="F10" s="11" t="s">
        <v>48</v>
      </c>
      <c r="G10" s="11" t="s">
        <v>49</v>
      </c>
      <c r="H10" s="11"/>
      <c r="I10" s="11" t="s">
        <v>50</v>
      </c>
      <c r="J10" s="11"/>
      <c r="K10" s="11" t="s">
        <v>26</v>
      </c>
      <c r="L10" s="11" t="s">
        <v>29</v>
      </c>
      <c r="M10" s="29" t="s">
        <v>26</v>
      </c>
      <c r="N10" s="11" t="s">
        <v>29</v>
      </c>
      <c r="O10" s="11" t="s">
        <v>51</v>
      </c>
      <c r="P10" s="29"/>
      <c r="Q10" s="11" t="s">
        <v>52</v>
      </c>
      <c r="R10" s="11" t="s">
        <v>53</v>
      </c>
      <c r="S10" s="29" t="s">
        <v>54</v>
      </c>
      <c r="T10" s="34" t="s">
        <v>55</v>
      </c>
      <c r="U10" s="35" t="s">
        <v>56</v>
      </c>
      <c r="V10" s="36" t="s">
        <v>57</v>
      </c>
      <c r="W10" s="37"/>
      <c r="X10" s="38" t="s">
        <v>58</v>
      </c>
      <c r="Y10" s="38"/>
      <c r="Z10" s="48" t="s">
        <v>59</v>
      </c>
      <c r="AA10" s="48" t="s">
        <v>44</v>
      </c>
      <c r="AB10" s="11" t="s">
        <v>60</v>
      </c>
      <c r="AC10" s="49"/>
      <c r="AD10" s="49"/>
      <c r="AE10" s="50"/>
      <c r="AF10" s="50"/>
      <c r="AG10" s="50"/>
      <c r="AH10" s="50"/>
      <c r="AJ10" s="4" t="s">
        <v>71</v>
      </c>
      <c r="AK10" s="4" t="s">
        <v>73</v>
      </c>
    </row>
    <row r="12" spans="1:37">
      <c r="B12" s="51" t="s">
        <v>74</v>
      </c>
    </row>
    <row r="13" spans="1:37">
      <c r="B13" s="14" t="s">
        <v>75</v>
      </c>
    </row>
    <row r="14" spans="1:37">
      <c r="A14" s="12">
        <v>1</v>
      </c>
      <c r="B14" s="13" t="s">
        <v>76</v>
      </c>
      <c r="C14" s="14" t="s">
        <v>77</v>
      </c>
      <c r="D14" s="15" t="s">
        <v>78</v>
      </c>
      <c r="E14" s="16">
        <v>5.1680000000000001</v>
      </c>
      <c r="F14" s="17" t="s">
        <v>79</v>
      </c>
      <c r="H14" s="18">
        <f>ROUND(E14*G14,2)</f>
        <v>0</v>
      </c>
      <c r="J14" s="18">
        <f>ROUND(E14*G14,2)</f>
        <v>0</v>
      </c>
      <c r="L14" s="19">
        <f>E14*K14</f>
        <v>0</v>
      </c>
      <c r="N14" s="16">
        <f>E14*M14</f>
        <v>0</v>
      </c>
      <c r="O14" s="17">
        <v>0</v>
      </c>
      <c r="P14" s="17" t="s">
        <v>80</v>
      </c>
      <c r="V14" s="20" t="s">
        <v>62</v>
      </c>
      <c r="X14" s="52" t="s">
        <v>81</v>
      </c>
      <c r="Y14" s="52" t="s">
        <v>77</v>
      </c>
      <c r="Z14" s="14" t="s">
        <v>82</v>
      </c>
      <c r="AJ14" s="4" t="s">
        <v>83</v>
      </c>
      <c r="AK14" s="4" t="s">
        <v>84</v>
      </c>
    </row>
    <row r="15" spans="1:37">
      <c r="A15" s="12">
        <v>2</v>
      </c>
      <c r="B15" s="13" t="s">
        <v>76</v>
      </c>
      <c r="C15" s="14" t="s">
        <v>85</v>
      </c>
      <c r="D15" s="15" t="s">
        <v>86</v>
      </c>
      <c r="E15" s="16">
        <v>5.1680000000000001</v>
      </c>
      <c r="F15" s="17" t="s">
        <v>79</v>
      </c>
      <c r="H15" s="18">
        <f>ROUND(E15*G15,2)</f>
        <v>0</v>
      </c>
      <c r="J15" s="18">
        <f>ROUND(E15*G15,2)</f>
        <v>0</v>
      </c>
      <c r="L15" s="19">
        <f>E15*K15</f>
        <v>0</v>
      </c>
      <c r="N15" s="16">
        <f>E15*M15</f>
        <v>0</v>
      </c>
      <c r="O15" s="17">
        <v>0</v>
      </c>
      <c r="P15" s="17" t="s">
        <v>80</v>
      </c>
      <c r="V15" s="20" t="s">
        <v>62</v>
      </c>
      <c r="X15" s="52" t="s">
        <v>87</v>
      </c>
      <c r="Y15" s="52" t="s">
        <v>85</v>
      </c>
      <c r="Z15" s="14" t="s">
        <v>82</v>
      </c>
      <c r="AJ15" s="4" t="s">
        <v>83</v>
      </c>
      <c r="AK15" s="4" t="s">
        <v>84</v>
      </c>
    </row>
    <row r="16" spans="1:37">
      <c r="A16" s="12">
        <v>3</v>
      </c>
      <c r="B16" s="13" t="s">
        <v>76</v>
      </c>
      <c r="C16" s="14" t="s">
        <v>88</v>
      </c>
      <c r="D16" s="15" t="s">
        <v>89</v>
      </c>
      <c r="E16" s="16">
        <v>5.1680000000000001</v>
      </c>
      <c r="F16" s="17" t="s">
        <v>79</v>
      </c>
      <c r="H16" s="18">
        <f>ROUND(E16*G16,2)</f>
        <v>0</v>
      </c>
      <c r="J16" s="18">
        <f>ROUND(E16*G16,2)</f>
        <v>0</v>
      </c>
      <c r="L16" s="19">
        <f>E16*K16</f>
        <v>0</v>
      </c>
      <c r="N16" s="16">
        <f>E16*M16</f>
        <v>0</v>
      </c>
      <c r="O16" s="17">
        <v>0</v>
      </c>
      <c r="P16" s="17" t="s">
        <v>80</v>
      </c>
      <c r="V16" s="20" t="s">
        <v>62</v>
      </c>
      <c r="X16" s="52" t="s">
        <v>90</v>
      </c>
      <c r="Y16" s="52" t="s">
        <v>88</v>
      </c>
      <c r="Z16" s="14" t="s">
        <v>91</v>
      </c>
      <c r="AJ16" s="4" t="s">
        <v>83</v>
      </c>
      <c r="AK16" s="4" t="s">
        <v>84</v>
      </c>
    </row>
    <row r="17" spans="1:37">
      <c r="A17" s="12">
        <v>4</v>
      </c>
      <c r="B17" s="13" t="s">
        <v>76</v>
      </c>
      <c r="C17" s="14" t="s">
        <v>92</v>
      </c>
      <c r="D17" s="15" t="s">
        <v>93</v>
      </c>
      <c r="E17" s="16">
        <v>5.1680000000000001</v>
      </c>
      <c r="F17" s="17" t="s">
        <v>79</v>
      </c>
      <c r="H17" s="18">
        <f>ROUND(E17*G17,2)</f>
        <v>0</v>
      </c>
      <c r="J17" s="18">
        <f>ROUND(E17*G17,2)</f>
        <v>0</v>
      </c>
      <c r="L17" s="19">
        <f>E17*K17</f>
        <v>0</v>
      </c>
      <c r="N17" s="16">
        <f>E17*M17</f>
        <v>0</v>
      </c>
      <c r="O17" s="17">
        <v>0</v>
      </c>
      <c r="P17" s="17" t="s">
        <v>80</v>
      </c>
      <c r="V17" s="20" t="s">
        <v>62</v>
      </c>
      <c r="X17" s="52" t="s">
        <v>94</v>
      </c>
      <c r="Y17" s="52" t="s">
        <v>92</v>
      </c>
      <c r="Z17" s="14" t="s">
        <v>91</v>
      </c>
      <c r="AJ17" s="4" t="s">
        <v>83</v>
      </c>
      <c r="AK17" s="4" t="s">
        <v>84</v>
      </c>
    </row>
    <row r="18" spans="1:37">
      <c r="D18" s="53" t="s">
        <v>95</v>
      </c>
      <c r="E18" s="54">
        <f>J18</f>
        <v>0</v>
      </c>
      <c r="H18" s="54">
        <f>SUM(H12:H17)</f>
        <v>0</v>
      </c>
      <c r="I18" s="54">
        <f>SUM(I12:I17)</f>
        <v>0</v>
      </c>
      <c r="J18" s="54">
        <f>SUM(J12:J17)</f>
        <v>0</v>
      </c>
      <c r="L18" s="55">
        <f>SUM(L12:L17)</f>
        <v>0</v>
      </c>
      <c r="N18" s="56">
        <f>SUM(N12:N17)</f>
        <v>0</v>
      </c>
      <c r="W18" s="16">
        <f>SUM(W12:W17)</f>
        <v>0</v>
      </c>
    </row>
    <row r="20" spans="1:37">
      <c r="B20" s="14" t="s">
        <v>96</v>
      </c>
    </row>
    <row r="21" spans="1:37">
      <c r="A21" s="12">
        <v>5</v>
      </c>
      <c r="B21" s="13" t="s">
        <v>97</v>
      </c>
      <c r="C21" s="14" t="s">
        <v>98</v>
      </c>
      <c r="D21" s="15" t="s">
        <v>99</v>
      </c>
      <c r="E21" s="16">
        <v>0.65600000000000003</v>
      </c>
      <c r="F21" s="17" t="s">
        <v>79</v>
      </c>
      <c r="H21" s="18">
        <f>ROUND(E21*G21,2)</f>
        <v>0</v>
      </c>
      <c r="J21" s="18">
        <f>ROUND(E21*G21,2)</f>
        <v>0</v>
      </c>
      <c r="K21" s="19">
        <v>1.7816399999999999</v>
      </c>
      <c r="L21" s="19">
        <f>E21*K21</f>
        <v>1.16875584</v>
      </c>
      <c r="N21" s="16">
        <f>E21*M21</f>
        <v>0</v>
      </c>
      <c r="O21" s="17">
        <v>0</v>
      </c>
      <c r="P21" s="17" t="s">
        <v>80</v>
      </c>
      <c r="V21" s="20" t="s">
        <v>62</v>
      </c>
      <c r="X21" s="52" t="s">
        <v>100</v>
      </c>
      <c r="Y21" s="52" t="s">
        <v>98</v>
      </c>
      <c r="Z21" s="14" t="s">
        <v>101</v>
      </c>
      <c r="AJ21" s="4" t="s">
        <v>83</v>
      </c>
      <c r="AK21" s="4" t="s">
        <v>84</v>
      </c>
    </row>
    <row r="22" spans="1:37">
      <c r="A22" s="12">
        <v>6</v>
      </c>
      <c r="B22" s="13" t="s">
        <v>102</v>
      </c>
      <c r="C22" s="14" t="s">
        <v>103</v>
      </c>
      <c r="D22" s="15" t="s">
        <v>104</v>
      </c>
      <c r="E22" s="16">
        <v>4.8630000000000004</v>
      </c>
      <c r="F22" s="17" t="s">
        <v>79</v>
      </c>
      <c r="H22" s="18">
        <f>ROUND(E22*G22,2)</f>
        <v>0</v>
      </c>
      <c r="J22" s="18">
        <f>ROUND(E22*G22,2)</f>
        <v>0</v>
      </c>
      <c r="K22" s="19">
        <v>2.2075499999999999</v>
      </c>
      <c r="L22" s="19">
        <f>E22*K22</f>
        <v>10.73531565</v>
      </c>
      <c r="N22" s="16">
        <f>E22*M22</f>
        <v>0</v>
      </c>
      <c r="O22" s="17">
        <v>0</v>
      </c>
      <c r="P22" s="17" t="s">
        <v>80</v>
      </c>
      <c r="V22" s="20" t="s">
        <v>62</v>
      </c>
      <c r="X22" s="52" t="s">
        <v>105</v>
      </c>
      <c r="Y22" s="52" t="s">
        <v>103</v>
      </c>
      <c r="Z22" s="14" t="s">
        <v>106</v>
      </c>
      <c r="AJ22" s="4" t="s">
        <v>83</v>
      </c>
      <c r="AK22" s="4" t="s">
        <v>84</v>
      </c>
    </row>
    <row r="23" spans="1:37" ht="25.5">
      <c r="A23" s="12">
        <v>7</v>
      </c>
      <c r="B23" s="13" t="s">
        <v>102</v>
      </c>
      <c r="C23" s="14" t="s">
        <v>107</v>
      </c>
      <c r="D23" s="15" t="s">
        <v>108</v>
      </c>
      <c r="E23" s="16">
        <v>0.129</v>
      </c>
      <c r="F23" s="17" t="s">
        <v>109</v>
      </c>
      <c r="H23" s="18">
        <f>ROUND(E23*G23,2)</f>
        <v>0</v>
      </c>
      <c r="J23" s="18">
        <f>ROUND(E23*G23,2)</f>
        <v>0</v>
      </c>
      <c r="K23" s="19">
        <v>1.03586</v>
      </c>
      <c r="L23" s="19">
        <f>E23*K23</f>
        <v>0.13362594</v>
      </c>
      <c r="N23" s="16">
        <f>E23*M23</f>
        <v>0</v>
      </c>
      <c r="O23" s="17">
        <v>0</v>
      </c>
      <c r="P23" s="17" t="s">
        <v>80</v>
      </c>
      <c r="V23" s="20" t="s">
        <v>62</v>
      </c>
      <c r="X23" s="52" t="s">
        <v>110</v>
      </c>
      <c r="Y23" s="52" t="s">
        <v>107</v>
      </c>
      <c r="Z23" s="14" t="s">
        <v>111</v>
      </c>
      <c r="AJ23" s="4" t="s">
        <v>83</v>
      </c>
      <c r="AK23" s="4" t="s">
        <v>84</v>
      </c>
    </row>
    <row r="24" spans="1:37" ht="25.5">
      <c r="A24" s="12">
        <v>8</v>
      </c>
      <c r="B24" s="13" t="s">
        <v>102</v>
      </c>
      <c r="C24" s="14" t="s">
        <v>112</v>
      </c>
      <c r="D24" s="15" t="s">
        <v>113</v>
      </c>
      <c r="E24" s="16">
        <v>13.475</v>
      </c>
      <c r="F24" s="17" t="s">
        <v>114</v>
      </c>
      <c r="H24" s="18">
        <f>ROUND(E24*G24,2)</f>
        <v>0</v>
      </c>
      <c r="J24" s="18">
        <f>ROUND(E24*G24,2)</f>
        <v>0</v>
      </c>
      <c r="K24" s="19">
        <v>0.72157000000000004</v>
      </c>
      <c r="L24" s="19">
        <f>E24*K24</f>
        <v>9.7231557500000001</v>
      </c>
      <c r="N24" s="16">
        <f>E24*M24</f>
        <v>0</v>
      </c>
      <c r="O24" s="17">
        <v>0</v>
      </c>
      <c r="P24" s="17" t="s">
        <v>80</v>
      </c>
      <c r="V24" s="20" t="s">
        <v>62</v>
      </c>
      <c r="X24" s="52" t="s">
        <v>115</v>
      </c>
      <c r="Y24" s="52" t="s">
        <v>112</v>
      </c>
      <c r="Z24" s="14" t="s">
        <v>101</v>
      </c>
      <c r="AJ24" s="4" t="s">
        <v>83</v>
      </c>
      <c r="AK24" s="4" t="s">
        <v>84</v>
      </c>
    </row>
    <row r="25" spans="1:37">
      <c r="D25" s="53" t="s">
        <v>116</v>
      </c>
      <c r="E25" s="54">
        <f>J25</f>
        <v>0</v>
      </c>
      <c r="H25" s="54">
        <f>SUM(H20:H24)</f>
        <v>0</v>
      </c>
      <c r="I25" s="54">
        <f>SUM(I20:I24)</f>
        <v>0</v>
      </c>
      <c r="J25" s="54">
        <f>SUM(J20:J24)</f>
        <v>0</v>
      </c>
      <c r="L25" s="55">
        <f>SUM(L20:L24)</f>
        <v>21.760853179999998</v>
      </c>
      <c r="N25" s="56">
        <f>SUM(N20:N24)</f>
        <v>0</v>
      </c>
      <c r="W25" s="16">
        <f>SUM(W20:W24)</f>
        <v>0</v>
      </c>
    </row>
    <row r="27" spans="1:37">
      <c r="B27" s="14" t="s">
        <v>117</v>
      </c>
    </row>
    <row r="28" spans="1:37">
      <c r="A28" s="12">
        <v>9</v>
      </c>
      <c r="B28" s="13" t="s">
        <v>118</v>
      </c>
      <c r="C28" s="14" t="s">
        <v>119</v>
      </c>
      <c r="D28" s="15" t="s">
        <v>120</v>
      </c>
      <c r="E28" s="16">
        <v>69.102999999999994</v>
      </c>
      <c r="F28" s="17" t="s">
        <v>121</v>
      </c>
      <c r="H28" s="18">
        <f>ROUND(E28*G28,2)</f>
        <v>0</v>
      </c>
      <c r="J28" s="18">
        <f>ROUND(E28*G28,2)</f>
        <v>0</v>
      </c>
      <c r="K28" s="19">
        <v>2.3999999999999998E-3</v>
      </c>
      <c r="L28" s="19">
        <f>E28*K28</f>
        <v>0.16584719999999997</v>
      </c>
      <c r="N28" s="16">
        <f>E28*M28</f>
        <v>0</v>
      </c>
      <c r="O28" s="17">
        <v>0</v>
      </c>
      <c r="P28" s="17" t="s">
        <v>80</v>
      </c>
      <c r="V28" s="20" t="s">
        <v>62</v>
      </c>
      <c r="X28" s="52" t="s">
        <v>122</v>
      </c>
      <c r="Y28" s="52" t="s">
        <v>119</v>
      </c>
      <c r="Z28" s="14" t="s">
        <v>123</v>
      </c>
      <c r="AJ28" s="4" t="s">
        <v>83</v>
      </c>
      <c r="AK28" s="4" t="s">
        <v>84</v>
      </c>
    </row>
    <row r="29" spans="1:37">
      <c r="A29" s="12">
        <v>10</v>
      </c>
      <c r="B29" s="13" t="s">
        <v>118</v>
      </c>
      <c r="C29" s="14" t="s">
        <v>124</v>
      </c>
      <c r="D29" s="15" t="s">
        <v>125</v>
      </c>
      <c r="E29" s="16">
        <v>0.19500000000000001</v>
      </c>
      <c r="F29" s="17" t="s">
        <v>109</v>
      </c>
      <c r="H29" s="18">
        <f>ROUND(E29*G29,2)</f>
        <v>0</v>
      </c>
      <c r="J29" s="18">
        <f>ROUND(E29*G29,2)</f>
        <v>0</v>
      </c>
      <c r="K29" s="19">
        <v>1.0448</v>
      </c>
      <c r="L29" s="19">
        <f>E29*K29</f>
        <v>0.203736</v>
      </c>
      <c r="N29" s="16">
        <f>E29*M29</f>
        <v>0</v>
      </c>
      <c r="O29" s="17">
        <v>0</v>
      </c>
      <c r="P29" s="17" t="s">
        <v>80</v>
      </c>
      <c r="V29" s="20" t="s">
        <v>62</v>
      </c>
      <c r="X29" s="52" t="s">
        <v>126</v>
      </c>
      <c r="Y29" s="52" t="s">
        <v>124</v>
      </c>
      <c r="Z29" s="14" t="s">
        <v>106</v>
      </c>
      <c r="AJ29" s="4" t="s">
        <v>83</v>
      </c>
      <c r="AK29" s="4" t="s">
        <v>84</v>
      </c>
    </row>
    <row r="30" spans="1:37" ht="25.5">
      <c r="A30" s="12">
        <v>11</v>
      </c>
      <c r="B30" s="13" t="s">
        <v>118</v>
      </c>
      <c r="C30" s="14" t="s">
        <v>127</v>
      </c>
      <c r="D30" s="15" t="s">
        <v>128</v>
      </c>
      <c r="E30" s="16">
        <v>7.0750000000000002</v>
      </c>
      <c r="F30" s="17" t="s">
        <v>79</v>
      </c>
      <c r="H30" s="18">
        <f>ROUND(E30*G30,2)</f>
        <v>0</v>
      </c>
      <c r="J30" s="18">
        <f>ROUND(E30*G30,2)</f>
        <v>0</v>
      </c>
      <c r="K30" s="19">
        <v>2.2347800000000002</v>
      </c>
      <c r="L30" s="19">
        <f>E30*K30</f>
        <v>15.811068500000001</v>
      </c>
      <c r="N30" s="16">
        <f>E30*M30</f>
        <v>0</v>
      </c>
      <c r="O30" s="17">
        <v>0</v>
      </c>
      <c r="P30" s="17" t="s">
        <v>80</v>
      </c>
      <c r="V30" s="20" t="s">
        <v>62</v>
      </c>
      <c r="X30" s="52" t="s">
        <v>129</v>
      </c>
      <c r="Y30" s="52" t="s">
        <v>127</v>
      </c>
      <c r="Z30" s="14" t="s">
        <v>130</v>
      </c>
      <c r="AJ30" s="4" t="s">
        <v>83</v>
      </c>
      <c r="AK30" s="4" t="s">
        <v>84</v>
      </c>
    </row>
    <row r="31" spans="1:37">
      <c r="D31" s="53" t="s">
        <v>131</v>
      </c>
      <c r="E31" s="54">
        <f>J31</f>
        <v>0</v>
      </c>
      <c r="H31" s="54">
        <f>SUM(H27:H30)</f>
        <v>0</v>
      </c>
      <c r="I31" s="54">
        <f>SUM(I27:I30)</f>
        <v>0</v>
      </c>
      <c r="J31" s="54">
        <f>SUM(J27:J30)</f>
        <v>0</v>
      </c>
      <c r="L31" s="55">
        <f>SUM(L27:L30)</f>
        <v>16.180651700000002</v>
      </c>
      <c r="N31" s="56">
        <f>SUM(N27:N30)</f>
        <v>0</v>
      </c>
      <c r="W31" s="16">
        <f>SUM(W27:W30)</f>
        <v>0</v>
      </c>
    </row>
    <row r="33" spans="1:37">
      <c r="B33" s="14" t="s">
        <v>132</v>
      </c>
    </row>
    <row r="34" spans="1:37" ht="25.5">
      <c r="A34" s="12">
        <v>12</v>
      </c>
      <c r="B34" s="13" t="s">
        <v>102</v>
      </c>
      <c r="C34" s="14" t="s">
        <v>133</v>
      </c>
      <c r="D34" s="15" t="s">
        <v>134</v>
      </c>
      <c r="E34" s="16">
        <v>95.638000000000005</v>
      </c>
      <c r="F34" s="17" t="s">
        <v>114</v>
      </c>
      <c r="H34" s="18">
        <f>ROUND(E34*G34,2)</f>
        <v>0</v>
      </c>
      <c r="J34" s="18">
        <f>ROUND(E34*G34,2)</f>
        <v>0</v>
      </c>
      <c r="K34" s="19">
        <v>4.4000000000000003E-3</v>
      </c>
      <c r="L34" s="19">
        <f>E34*K34</f>
        <v>0.42080720000000005</v>
      </c>
      <c r="N34" s="16">
        <f>E34*M34</f>
        <v>0</v>
      </c>
      <c r="O34" s="17">
        <v>0</v>
      </c>
      <c r="P34" s="17" t="s">
        <v>80</v>
      </c>
      <c r="V34" s="20" t="s">
        <v>62</v>
      </c>
      <c r="X34" s="52" t="s">
        <v>135</v>
      </c>
      <c r="Y34" s="52" t="s">
        <v>133</v>
      </c>
      <c r="Z34" s="14" t="s">
        <v>136</v>
      </c>
      <c r="AJ34" s="4" t="s">
        <v>83</v>
      </c>
      <c r="AK34" s="4" t="s">
        <v>84</v>
      </c>
    </row>
    <row r="35" spans="1:37" ht="25.5">
      <c r="A35" s="12">
        <v>13</v>
      </c>
      <c r="B35" s="13" t="s">
        <v>102</v>
      </c>
      <c r="C35" s="14" t="s">
        <v>137</v>
      </c>
      <c r="D35" s="15" t="s">
        <v>138</v>
      </c>
      <c r="E35" s="16">
        <v>95.638000000000005</v>
      </c>
      <c r="F35" s="17" t="s">
        <v>114</v>
      </c>
      <c r="H35" s="18">
        <f>ROUND(E35*G35,2)</f>
        <v>0</v>
      </c>
      <c r="J35" s="18">
        <f>ROUND(E35*G35,2)</f>
        <v>0</v>
      </c>
      <c r="K35" s="19">
        <v>2.9999999999999997E-4</v>
      </c>
      <c r="L35" s="19">
        <f>E35*K35</f>
        <v>2.8691399999999999E-2</v>
      </c>
      <c r="N35" s="16">
        <f>E35*M35</f>
        <v>0</v>
      </c>
      <c r="O35" s="17">
        <v>0</v>
      </c>
      <c r="P35" s="17" t="s">
        <v>80</v>
      </c>
      <c r="V35" s="20" t="s">
        <v>62</v>
      </c>
      <c r="X35" s="52" t="s">
        <v>139</v>
      </c>
      <c r="Y35" s="52" t="s">
        <v>137</v>
      </c>
      <c r="Z35" s="14" t="s">
        <v>136</v>
      </c>
      <c r="AJ35" s="4" t="s">
        <v>83</v>
      </c>
      <c r="AK35" s="4" t="s">
        <v>84</v>
      </c>
    </row>
    <row r="36" spans="1:37" ht="25.5">
      <c r="A36" s="12">
        <v>14</v>
      </c>
      <c r="B36" s="13" t="s">
        <v>102</v>
      </c>
      <c r="C36" s="14" t="s">
        <v>140</v>
      </c>
      <c r="D36" s="15" t="s">
        <v>141</v>
      </c>
      <c r="E36" s="16">
        <v>95.638000000000005</v>
      </c>
      <c r="F36" s="17" t="s">
        <v>114</v>
      </c>
      <c r="H36" s="18">
        <f>ROUND(E36*G36,2)</f>
        <v>0</v>
      </c>
      <c r="J36" s="18">
        <f>ROUND(E36*G36,2)</f>
        <v>0</v>
      </c>
      <c r="K36" s="19">
        <v>1.6E-2</v>
      </c>
      <c r="L36" s="19">
        <f>E36*K36</f>
        <v>1.530208</v>
      </c>
      <c r="N36" s="16">
        <f>E36*M36</f>
        <v>0</v>
      </c>
      <c r="O36" s="17">
        <v>0</v>
      </c>
      <c r="P36" s="17" t="s">
        <v>80</v>
      </c>
      <c r="V36" s="20" t="s">
        <v>62</v>
      </c>
      <c r="X36" s="52" t="s">
        <v>142</v>
      </c>
      <c r="Y36" s="52" t="s">
        <v>140</v>
      </c>
      <c r="Z36" s="14" t="s">
        <v>136</v>
      </c>
      <c r="AJ36" s="4" t="s">
        <v>83</v>
      </c>
      <c r="AK36" s="4" t="s">
        <v>84</v>
      </c>
    </row>
    <row r="37" spans="1:37" ht="25.5">
      <c r="A37" s="12">
        <v>15</v>
      </c>
      <c r="B37" s="13" t="s">
        <v>102</v>
      </c>
      <c r="C37" s="14" t="s">
        <v>143</v>
      </c>
      <c r="D37" s="15" t="s">
        <v>144</v>
      </c>
      <c r="E37" s="16">
        <v>95.638000000000005</v>
      </c>
      <c r="F37" s="17" t="s">
        <v>114</v>
      </c>
      <c r="H37" s="18">
        <f>ROUND(E37*G37,2)</f>
        <v>0</v>
      </c>
      <c r="J37" s="18">
        <f>ROUND(E37*G37,2)</f>
        <v>0</v>
      </c>
      <c r="K37" s="19">
        <v>5.0000000000000001E-3</v>
      </c>
      <c r="L37" s="19">
        <f>E37*K37</f>
        <v>0.47819000000000006</v>
      </c>
      <c r="N37" s="16">
        <f>E37*M37</f>
        <v>0</v>
      </c>
      <c r="O37" s="17">
        <v>0</v>
      </c>
      <c r="P37" s="17" t="s">
        <v>80</v>
      </c>
      <c r="V37" s="20" t="s">
        <v>62</v>
      </c>
      <c r="X37" s="52" t="s">
        <v>145</v>
      </c>
      <c r="Y37" s="52" t="s">
        <v>143</v>
      </c>
      <c r="Z37" s="14" t="s">
        <v>136</v>
      </c>
      <c r="AJ37" s="4" t="s">
        <v>83</v>
      </c>
      <c r="AK37" s="4" t="s">
        <v>84</v>
      </c>
    </row>
    <row r="38" spans="1:37">
      <c r="A38" s="12">
        <v>16</v>
      </c>
      <c r="B38" s="13" t="s">
        <v>102</v>
      </c>
      <c r="C38" s="14" t="s">
        <v>146</v>
      </c>
      <c r="D38" s="15" t="s">
        <v>147</v>
      </c>
      <c r="E38" s="16">
        <v>95.638000000000005</v>
      </c>
      <c r="F38" s="17" t="s">
        <v>114</v>
      </c>
      <c r="H38" s="18">
        <f>ROUND(E38*G38,2)</f>
        <v>0</v>
      </c>
      <c r="J38" s="18">
        <f>ROUND(E38*G38,2)</f>
        <v>0</v>
      </c>
      <c r="K38" s="19">
        <v>1.2999999999999999E-4</v>
      </c>
      <c r="L38" s="19">
        <f>E38*K38</f>
        <v>1.243294E-2</v>
      </c>
      <c r="N38" s="16">
        <f>E38*M38</f>
        <v>0</v>
      </c>
      <c r="O38" s="17">
        <v>0</v>
      </c>
      <c r="P38" s="17" t="s">
        <v>80</v>
      </c>
      <c r="V38" s="20" t="s">
        <v>62</v>
      </c>
      <c r="X38" s="52" t="s">
        <v>148</v>
      </c>
      <c r="Y38" s="52" t="s">
        <v>146</v>
      </c>
      <c r="Z38" s="14" t="s">
        <v>136</v>
      </c>
      <c r="AJ38" s="4" t="s">
        <v>83</v>
      </c>
      <c r="AK38" s="4" t="s">
        <v>84</v>
      </c>
    </row>
    <row r="39" spans="1:37">
      <c r="D39" s="53" t="s">
        <v>149</v>
      </c>
      <c r="E39" s="54">
        <f>J39</f>
        <v>0</v>
      </c>
      <c r="H39" s="54">
        <f>SUM(H33:H38)</f>
        <v>0</v>
      </c>
      <c r="I39" s="54">
        <f>SUM(I33:I38)</f>
        <v>0</v>
      </c>
      <c r="J39" s="54">
        <f>SUM(J33:J38)</f>
        <v>0</v>
      </c>
      <c r="L39" s="55">
        <f>SUM(L33:L38)</f>
        <v>2.4703295400000003</v>
      </c>
      <c r="N39" s="56">
        <f>SUM(N33:N38)</f>
        <v>0</v>
      </c>
      <c r="W39" s="16">
        <f>SUM(W33:W38)</f>
        <v>0</v>
      </c>
    </row>
    <row r="41" spans="1:37">
      <c r="B41" s="14" t="s">
        <v>150</v>
      </c>
    </row>
    <row r="42" spans="1:37">
      <c r="A42" s="12">
        <v>17</v>
      </c>
      <c r="B42" s="13" t="s">
        <v>151</v>
      </c>
      <c r="C42" s="14" t="s">
        <v>152</v>
      </c>
      <c r="D42" s="15" t="s">
        <v>153</v>
      </c>
      <c r="E42" s="16">
        <v>55.4</v>
      </c>
      <c r="F42" s="17" t="s">
        <v>114</v>
      </c>
      <c r="H42" s="18">
        <f t="shared" ref="H42:H53" si="0">ROUND(E42*G42,2)</f>
        <v>0</v>
      </c>
      <c r="J42" s="18">
        <f t="shared" ref="J42:J53" si="1">ROUND(E42*G42,2)</f>
        <v>0</v>
      </c>
      <c r="K42" s="19">
        <v>1.2700000000000001E-3</v>
      </c>
      <c r="L42" s="19">
        <f t="shared" ref="L42:L53" si="2">E42*K42</f>
        <v>7.0358000000000004E-2</v>
      </c>
      <c r="N42" s="16">
        <f t="shared" ref="N42:N53" si="3">E42*M42</f>
        <v>0</v>
      </c>
      <c r="O42" s="17">
        <v>0</v>
      </c>
      <c r="P42" s="17" t="s">
        <v>80</v>
      </c>
      <c r="V42" s="20" t="s">
        <v>62</v>
      </c>
      <c r="X42" s="52" t="s">
        <v>154</v>
      </c>
      <c r="Y42" s="52" t="s">
        <v>152</v>
      </c>
      <c r="Z42" s="14" t="s">
        <v>155</v>
      </c>
      <c r="AJ42" s="4" t="s">
        <v>83</v>
      </c>
      <c r="AK42" s="4" t="s">
        <v>84</v>
      </c>
    </row>
    <row r="43" spans="1:37">
      <c r="A43" s="12">
        <v>18</v>
      </c>
      <c r="B43" s="13" t="s">
        <v>156</v>
      </c>
      <c r="C43" s="14" t="s">
        <v>157</v>
      </c>
      <c r="D43" s="15" t="s">
        <v>158</v>
      </c>
      <c r="E43" s="16">
        <v>2.1829999999999998</v>
      </c>
      <c r="F43" s="17" t="s">
        <v>79</v>
      </c>
      <c r="H43" s="18">
        <f t="shared" si="0"/>
        <v>0</v>
      </c>
      <c r="J43" s="18">
        <f t="shared" si="1"/>
        <v>0</v>
      </c>
      <c r="L43" s="19">
        <f t="shared" si="2"/>
        <v>0</v>
      </c>
      <c r="M43" s="16">
        <v>2</v>
      </c>
      <c r="N43" s="16">
        <f t="shared" si="3"/>
        <v>4.3659999999999997</v>
      </c>
      <c r="O43" s="17">
        <v>0</v>
      </c>
      <c r="P43" s="17" t="s">
        <v>80</v>
      </c>
      <c r="V43" s="20" t="s">
        <v>62</v>
      </c>
      <c r="X43" s="52" t="s">
        <v>159</v>
      </c>
      <c r="Y43" s="52" t="s">
        <v>157</v>
      </c>
      <c r="Z43" s="14" t="s">
        <v>160</v>
      </c>
      <c r="AJ43" s="4" t="s">
        <v>83</v>
      </c>
      <c r="AK43" s="4" t="s">
        <v>84</v>
      </c>
    </row>
    <row r="44" spans="1:37">
      <c r="A44" s="12">
        <v>19</v>
      </c>
      <c r="B44" s="13" t="s">
        <v>156</v>
      </c>
      <c r="C44" s="14" t="s">
        <v>161</v>
      </c>
      <c r="D44" s="15" t="s">
        <v>162</v>
      </c>
      <c r="E44" s="16">
        <v>1.2629999999999999</v>
      </c>
      <c r="F44" s="17" t="s">
        <v>79</v>
      </c>
      <c r="H44" s="18">
        <f t="shared" si="0"/>
        <v>0</v>
      </c>
      <c r="J44" s="18">
        <f t="shared" si="1"/>
        <v>0</v>
      </c>
      <c r="K44" s="19">
        <v>1.2800000000000001E-2</v>
      </c>
      <c r="L44" s="19">
        <f t="shared" si="2"/>
        <v>1.6166400000000001E-2</v>
      </c>
      <c r="M44" s="16">
        <v>1.8</v>
      </c>
      <c r="N44" s="16">
        <f t="shared" si="3"/>
        <v>2.2734000000000001</v>
      </c>
      <c r="O44" s="17">
        <v>0</v>
      </c>
      <c r="P44" s="17" t="s">
        <v>80</v>
      </c>
      <c r="V44" s="20" t="s">
        <v>62</v>
      </c>
      <c r="X44" s="52" t="s">
        <v>163</v>
      </c>
      <c r="Y44" s="52" t="s">
        <v>161</v>
      </c>
      <c r="Z44" s="14" t="s">
        <v>160</v>
      </c>
      <c r="AJ44" s="4" t="s">
        <v>83</v>
      </c>
      <c r="AK44" s="4" t="s">
        <v>84</v>
      </c>
    </row>
    <row r="45" spans="1:37">
      <c r="A45" s="12">
        <v>20</v>
      </c>
      <c r="B45" s="13" t="s">
        <v>156</v>
      </c>
      <c r="C45" s="14" t="s">
        <v>164</v>
      </c>
      <c r="D45" s="15" t="s">
        <v>165</v>
      </c>
      <c r="E45" s="16">
        <v>3.1739999999999999</v>
      </c>
      <c r="F45" s="17" t="s">
        <v>79</v>
      </c>
      <c r="H45" s="18">
        <f t="shared" si="0"/>
        <v>0</v>
      </c>
      <c r="J45" s="18">
        <f t="shared" si="1"/>
        <v>0</v>
      </c>
      <c r="K45" s="19">
        <v>1.5E-3</v>
      </c>
      <c r="L45" s="19">
        <f t="shared" si="2"/>
        <v>4.7609999999999996E-3</v>
      </c>
      <c r="M45" s="16">
        <v>2.2000000000000002</v>
      </c>
      <c r="N45" s="16">
        <f t="shared" si="3"/>
        <v>6.9828000000000001</v>
      </c>
      <c r="O45" s="17">
        <v>0</v>
      </c>
      <c r="P45" s="17" t="s">
        <v>80</v>
      </c>
      <c r="V45" s="20" t="s">
        <v>62</v>
      </c>
      <c r="X45" s="52" t="s">
        <v>166</v>
      </c>
      <c r="Y45" s="52" t="s">
        <v>164</v>
      </c>
      <c r="Z45" s="14" t="s">
        <v>160</v>
      </c>
      <c r="AJ45" s="4" t="s">
        <v>83</v>
      </c>
      <c r="AK45" s="4" t="s">
        <v>84</v>
      </c>
    </row>
    <row r="46" spans="1:37">
      <c r="A46" s="12">
        <v>21</v>
      </c>
      <c r="B46" s="13" t="s">
        <v>156</v>
      </c>
      <c r="C46" s="14" t="s">
        <v>167</v>
      </c>
      <c r="D46" s="15" t="s">
        <v>168</v>
      </c>
      <c r="E46" s="16">
        <v>14.103</v>
      </c>
      <c r="F46" s="17" t="s">
        <v>169</v>
      </c>
      <c r="H46" s="18">
        <f t="shared" si="0"/>
        <v>0</v>
      </c>
      <c r="J46" s="18">
        <f t="shared" si="1"/>
        <v>0</v>
      </c>
      <c r="L46" s="19">
        <f t="shared" si="2"/>
        <v>0</v>
      </c>
      <c r="N46" s="16">
        <f t="shared" si="3"/>
        <v>0</v>
      </c>
      <c r="O46" s="17">
        <v>0</v>
      </c>
      <c r="P46" s="17" t="s">
        <v>80</v>
      </c>
      <c r="V46" s="20" t="s">
        <v>62</v>
      </c>
      <c r="X46" s="52" t="s">
        <v>170</v>
      </c>
      <c r="Y46" s="52" t="s">
        <v>167</v>
      </c>
      <c r="Z46" s="14" t="s">
        <v>160</v>
      </c>
      <c r="AJ46" s="4" t="s">
        <v>83</v>
      </c>
      <c r="AK46" s="4" t="s">
        <v>84</v>
      </c>
    </row>
    <row r="47" spans="1:37">
      <c r="A47" s="12">
        <v>22</v>
      </c>
      <c r="B47" s="13" t="s">
        <v>156</v>
      </c>
      <c r="C47" s="14" t="s">
        <v>171</v>
      </c>
      <c r="D47" s="15" t="s">
        <v>172</v>
      </c>
      <c r="E47" s="16">
        <v>57.252000000000002</v>
      </c>
      <c r="F47" s="17" t="s">
        <v>109</v>
      </c>
      <c r="H47" s="18">
        <f t="shared" si="0"/>
        <v>0</v>
      </c>
      <c r="J47" s="18">
        <f t="shared" si="1"/>
        <v>0</v>
      </c>
      <c r="L47" s="19">
        <f t="shared" si="2"/>
        <v>0</v>
      </c>
      <c r="N47" s="16">
        <f t="shared" si="3"/>
        <v>0</v>
      </c>
      <c r="O47" s="17">
        <v>0</v>
      </c>
      <c r="P47" s="17" t="s">
        <v>80</v>
      </c>
      <c r="V47" s="20" t="s">
        <v>62</v>
      </c>
      <c r="X47" s="52" t="s">
        <v>173</v>
      </c>
      <c r="Y47" s="52" t="s">
        <v>171</v>
      </c>
      <c r="Z47" s="14" t="s">
        <v>160</v>
      </c>
      <c r="AJ47" s="4" t="s">
        <v>83</v>
      </c>
      <c r="AK47" s="4" t="s">
        <v>84</v>
      </c>
    </row>
    <row r="48" spans="1:37">
      <c r="A48" s="12">
        <v>23</v>
      </c>
      <c r="B48" s="13" t="s">
        <v>156</v>
      </c>
      <c r="C48" s="14" t="s">
        <v>174</v>
      </c>
      <c r="D48" s="15" t="s">
        <v>175</v>
      </c>
      <c r="E48" s="16">
        <v>14.313000000000001</v>
      </c>
      <c r="F48" s="17" t="s">
        <v>109</v>
      </c>
      <c r="H48" s="18">
        <f t="shared" si="0"/>
        <v>0</v>
      </c>
      <c r="J48" s="18">
        <f t="shared" si="1"/>
        <v>0</v>
      </c>
      <c r="L48" s="19">
        <f t="shared" si="2"/>
        <v>0</v>
      </c>
      <c r="N48" s="16">
        <f t="shared" si="3"/>
        <v>0</v>
      </c>
      <c r="O48" s="17">
        <v>0</v>
      </c>
      <c r="P48" s="17" t="s">
        <v>80</v>
      </c>
      <c r="V48" s="20" t="s">
        <v>62</v>
      </c>
      <c r="X48" s="52" t="s">
        <v>176</v>
      </c>
      <c r="Y48" s="52" t="s">
        <v>174</v>
      </c>
      <c r="Z48" s="14" t="s">
        <v>160</v>
      </c>
      <c r="AJ48" s="4" t="s">
        <v>83</v>
      </c>
      <c r="AK48" s="4" t="s">
        <v>84</v>
      </c>
    </row>
    <row r="49" spans="1:37">
      <c r="A49" s="12">
        <v>24</v>
      </c>
      <c r="B49" s="13" t="s">
        <v>76</v>
      </c>
      <c r="C49" s="14" t="s">
        <v>177</v>
      </c>
      <c r="D49" s="15" t="s">
        <v>178</v>
      </c>
      <c r="E49" s="16">
        <v>14.13</v>
      </c>
      <c r="F49" s="17" t="s">
        <v>109</v>
      </c>
      <c r="H49" s="18">
        <f t="shared" si="0"/>
        <v>0</v>
      </c>
      <c r="J49" s="18">
        <f t="shared" si="1"/>
        <v>0</v>
      </c>
      <c r="L49" s="19">
        <f t="shared" si="2"/>
        <v>0</v>
      </c>
      <c r="N49" s="16">
        <f t="shared" si="3"/>
        <v>0</v>
      </c>
      <c r="O49" s="17">
        <v>0</v>
      </c>
      <c r="P49" s="17" t="s">
        <v>80</v>
      </c>
      <c r="V49" s="20" t="s">
        <v>62</v>
      </c>
      <c r="X49" s="52" t="s">
        <v>179</v>
      </c>
      <c r="Y49" s="52" t="s">
        <v>177</v>
      </c>
      <c r="Z49" s="14" t="s">
        <v>160</v>
      </c>
      <c r="AJ49" s="4" t="s">
        <v>83</v>
      </c>
      <c r="AK49" s="4" t="s">
        <v>84</v>
      </c>
    </row>
    <row r="50" spans="1:37" ht="25.5">
      <c r="A50" s="12">
        <v>25</v>
      </c>
      <c r="B50" s="13" t="s">
        <v>156</v>
      </c>
      <c r="C50" s="14" t="s">
        <v>180</v>
      </c>
      <c r="D50" s="15" t="s">
        <v>181</v>
      </c>
      <c r="E50" s="16">
        <v>14.313000000000001</v>
      </c>
      <c r="F50" s="17" t="s">
        <v>109</v>
      </c>
      <c r="H50" s="18">
        <f t="shared" si="0"/>
        <v>0</v>
      </c>
      <c r="J50" s="18">
        <f t="shared" si="1"/>
        <v>0</v>
      </c>
      <c r="L50" s="19">
        <f t="shared" si="2"/>
        <v>0</v>
      </c>
      <c r="N50" s="16">
        <f t="shared" si="3"/>
        <v>0</v>
      </c>
      <c r="O50" s="17">
        <v>0</v>
      </c>
      <c r="P50" s="17" t="s">
        <v>80</v>
      </c>
      <c r="V50" s="20" t="s">
        <v>62</v>
      </c>
      <c r="X50" s="52" t="s">
        <v>182</v>
      </c>
      <c r="Y50" s="52" t="s">
        <v>180</v>
      </c>
      <c r="Z50" s="14" t="s">
        <v>160</v>
      </c>
      <c r="AJ50" s="4" t="s">
        <v>83</v>
      </c>
      <c r="AK50" s="4" t="s">
        <v>84</v>
      </c>
    </row>
    <row r="51" spans="1:37">
      <c r="A51" s="12">
        <v>26</v>
      </c>
      <c r="B51" s="13" t="s">
        <v>76</v>
      </c>
      <c r="C51" s="14" t="s">
        <v>183</v>
      </c>
      <c r="D51" s="15" t="s">
        <v>184</v>
      </c>
      <c r="E51" s="16">
        <v>5.1680000000000001</v>
      </c>
      <c r="F51" s="17" t="s">
        <v>79</v>
      </c>
      <c r="H51" s="18">
        <f t="shared" si="0"/>
        <v>0</v>
      </c>
      <c r="J51" s="18">
        <f t="shared" si="1"/>
        <v>0</v>
      </c>
      <c r="L51" s="19">
        <f t="shared" si="2"/>
        <v>0</v>
      </c>
      <c r="N51" s="16">
        <f t="shared" si="3"/>
        <v>0</v>
      </c>
      <c r="O51" s="17">
        <v>0</v>
      </c>
      <c r="P51" s="17" t="s">
        <v>80</v>
      </c>
      <c r="V51" s="20" t="s">
        <v>62</v>
      </c>
      <c r="X51" s="52" t="s">
        <v>185</v>
      </c>
      <c r="Y51" s="52" t="s">
        <v>183</v>
      </c>
      <c r="Z51" s="14" t="s">
        <v>160</v>
      </c>
      <c r="AJ51" s="4" t="s">
        <v>83</v>
      </c>
      <c r="AK51" s="4" t="s">
        <v>84</v>
      </c>
    </row>
    <row r="52" spans="1:37" ht="25.5">
      <c r="A52" s="12">
        <v>27</v>
      </c>
      <c r="B52" s="13" t="s">
        <v>118</v>
      </c>
      <c r="C52" s="14" t="s">
        <v>186</v>
      </c>
      <c r="D52" s="15" t="s">
        <v>187</v>
      </c>
      <c r="E52" s="16">
        <v>40.503</v>
      </c>
      <c r="F52" s="17" t="s">
        <v>109</v>
      </c>
      <c r="H52" s="18">
        <f t="shared" si="0"/>
        <v>0</v>
      </c>
      <c r="J52" s="18">
        <f t="shared" si="1"/>
        <v>0</v>
      </c>
      <c r="L52" s="19">
        <f t="shared" si="2"/>
        <v>0</v>
      </c>
      <c r="N52" s="16">
        <f t="shared" si="3"/>
        <v>0</v>
      </c>
      <c r="O52" s="17">
        <v>0</v>
      </c>
      <c r="P52" s="17" t="s">
        <v>80</v>
      </c>
      <c r="V52" s="20" t="s">
        <v>62</v>
      </c>
      <c r="X52" s="52" t="s">
        <v>188</v>
      </c>
      <c r="Y52" s="52" t="s">
        <v>186</v>
      </c>
      <c r="Z52" s="14" t="s">
        <v>189</v>
      </c>
      <c r="AJ52" s="4" t="s">
        <v>83</v>
      </c>
      <c r="AK52" s="4" t="s">
        <v>84</v>
      </c>
    </row>
    <row r="53" spans="1:37" ht="25.5">
      <c r="A53" s="12">
        <v>28</v>
      </c>
      <c r="B53" s="13" t="s">
        <v>118</v>
      </c>
      <c r="C53" s="14" t="s">
        <v>186</v>
      </c>
      <c r="D53" s="15" t="s">
        <v>187</v>
      </c>
      <c r="E53" s="16">
        <v>40.503</v>
      </c>
      <c r="F53" s="17" t="s">
        <v>109</v>
      </c>
      <c r="H53" s="18">
        <f t="shared" si="0"/>
        <v>0</v>
      </c>
      <c r="J53" s="18">
        <f t="shared" si="1"/>
        <v>0</v>
      </c>
      <c r="L53" s="19">
        <f t="shared" si="2"/>
        <v>0</v>
      </c>
      <c r="N53" s="16">
        <f t="shared" si="3"/>
        <v>0</v>
      </c>
      <c r="O53" s="17">
        <v>0</v>
      </c>
      <c r="P53" s="17" t="s">
        <v>80</v>
      </c>
      <c r="V53" s="20" t="s">
        <v>62</v>
      </c>
      <c r="X53" s="52" t="s">
        <v>188</v>
      </c>
      <c r="Y53" s="52" t="s">
        <v>186</v>
      </c>
      <c r="Z53" s="14" t="s">
        <v>189</v>
      </c>
      <c r="AJ53" s="4" t="s">
        <v>83</v>
      </c>
      <c r="AK53" s="4" t="s">
        <v>84</v>
      </c>
    </row>
    <row r="54" spans="1:37">
      <c r="D54" s="53" t="s">
        <v>190</v>
      </c>
      <c r="E54" s="54">
        <f>J54</f>
        <v>0</v>
      </c>
      <c r="H54" s="54">
        <f>SUM(H41:H53)</f>
        <v>0</v>
      </c>
      <c r="I54" s="54">
        <f>SUM(I41:I53)</f>
        <v>0</v>
      </c>
      <c r="J54" s="54">
        <f>SUM(J41:J53)</f>
        <v>0</v>
      </c>
      <c r="L54" s="55">
        <f>SUM(L41:L53)</f>
        <v>9.1285400000000003E-2</v>
      </c>
      <c r="N54" s="56">
        <f>SUM(N41:N53)</f>
        <v>13.622199999999999</v>
      </c>
      <c r="W54" s="16">
        <f>SUM(W41:W53)</f>
        <v>0</v>
      </c>
    </row>
    <row r="56" spans="1:37">
      <c r="D56" s="53" t="s">
        <v>191</v>
      </c>
      <c r="E56" s="56">
        <f>J56</f>
        <v>0</v>
      </c>
      <c r="H56" s="54">
        <f>+H18+H25+H31+H39+H54</f>
        <v>0</v>
      </c>
      <c r="I56" s="54">
        <f>+I18+I25+I31+I39+I54</f>
        <v>0</v>
      </c>
      <c r="J56" s="54">
        <f>+J18+J25+J31+J39+J54</f>
        <v>0</v>
      </c>
      <c r="L56" s="55">
        <f>+L18+L25+L31+L39+L54</f>
        <v>40.503119819999995</v>
      </c>
      <c r="N56" s="56">
        <f>+N18+N25+N31+N39+N54</f>
        <v>13.622199999999999</v>
      </c>
      <c r="W56" s="16">
        <f>+W18+W25+W31+W39+W54</f>
        <v>0</v>
      </c>
    </row>
    <row r="58" spans="1:37">
      <c r="B58" s="51" t="s">
        <v>192</v>
      </c>
    </row>
    <row r="59" spans="1:37">
      <c r="B59" s="14" t="s">
        <v>193</v>
      </c>
    </row>
    <row r="60" spans="1:37">
      <c r="A60" s="12">
        <v>29</v>
      </c>
      <c r="B60" s="13" t="s">
        <v>194</v>
      </c>
      <c r="C60" s="14" t="s">
        <v>195</v>
      </c>
      <c r="D60" s="15" t="s">
        <v>196</v>
      </c>
      <c r="E60" s="16">
        <v>8.75</v>
      </c>
      <c r="F60" s="17" t="s">
        <v>197</v>
      </c>
      <c r="H60" s="18">
        <f>ROUND(E60*G60,2)</f>
        <v>0</v>
      </c>
      <c r="J60" s="18">
        <f>ROUND(E60*G60,2)</f>
        <v>0</v>
      </c>
      <c r="L60" s="19">
        <f>E60*K60</f>
        <v>0</v>
      </c>
      <c r="M60" s="16">
        <v>8.9999999999999993E-3</v>
      </c>
      <c r="N60" s="16">
        <f>E60*M60</f>
        <v>7.8750000000000001E-2</v>
      </c>
      <c r="O60" s="17">
        <v>0</v>
      </c>
      <c r="P60" s="17" t="s">
        <v>80</v>
      </c>
      <c r="V60" s="20" t="s">
        <v>198</v>
      </c>
      <c r="X60" s="52" t="s">
        <v>199</v>
      </c>
      <c r="Y60" s="52" t="s">
        <v>195</v>
      </c>
      <c r="Z60" s="14" t="s">
        <v>123</v>
      </c>
      <c r="AJ60" s="4" t="s">
        <v>200</v>
      </c>
      <c r="AK60" s="4" t="s">
        <v>84</v>
      </c>
    </row>
    <row r="61" spans="1:37">
      <c r="A61" s="12">
        <v>30</v>
      </c>
      <c r="B61" s="13" t="s">
        <v>194</v>
      </c>
      <c r="C61" s="14" t="s">
        <v>201</v>
      </c>
      <c r="D61" s="15" t="s">
        <v>202</v>
      </c>
      <c r="E61" s="16">
        <v>1</v>
      </c>
      <c r="F61" s="17" t="s">
        <v>121</v>
      </c>
      <c r="H61" s="18">
        <f>ROUND(E61*G61,2)</f>
        <v>0</v>
      </c>
      <c r="J61" s="18">
        <f>ROUND(E61*G61,2)</f>
        <v>0</v>
      </c>
      <c r="L61" s="19">
        <f>E61*K61</f>
        <v>0</v>
      </c>
      <c r="M61" s="16">
        <v>0.192</v>
      </c>
      <c r="N61" s="16">
        <f>E61*M61</f>
        <v>0.192</v>
      </c>
      <c r="O61" s="17">
        <v>0</v>
      </c>
      <c r="P61" s="17" t="s">
        <v>80</v>
      </c>
      <c r="V61" s="20" t="s">
        <v>198</v>
      </c>
      <c r="X61" s="52" t="s">
        <v>203</v>
      </c>
      <c r="Y61" s="52" t="s">
        <v>201</v>
      </c>
      <c r="Z61" s="14" t="s">
        <v>123</v>
      </c>
      <c r="AJ61" s="4" t="s">
        <v>200</v>
      </c>
      <c r="AK61" s="4" t="s">
        <v>84</v>
      </c>
    </row>
    <row r="62" spans="1:37">
      <c r="A62" s="12">
        <v>31</v>
      </c>
      <c r="B62" s="13" t="s">
        <v>194</v>
      </c>
      <c r="C62" s="14" t="s">
        <v>204</v>
      </c>
      <c r="D62" s="15" t="s">
        <v>205</v>
      </c>
      <c r="E62" s="16">
        <v>2</v>
      </c>
      <c r="F62" s="17" t="s">
        <v>121</v>
      </c>
      <c r="H62" s="18">
        <f>ROUND(E62*G62,2)</f>
        <v>0</v>
      </c>
      <c r="J62" s="18">
        <f>ROUND(E62*G62,2)</f>
        <v>0</v>
      </c>
      <c r="L62" s="19">
        <f>E62*K62</f>
        <v>0</v>
      </c>
      <c r="M62" s="16">
        <v>0.21</v>
      </c>
      <c r="N62" s="16">
        <f>E62*M62</f>
        <v>0.42</v>
      </c>
      <c r="O62" s="17">
        <v>0</v>
      </c>
      <c r="P62" s="17" t="s">
        <v>80</v>
      </c>
      <c r="V62" s="20" t="s">
        <v>198</v>
      </c>
      <c r="X62" s="52" t="s">
        <v>206</v>
      </c>
      <c r="Y62" s="52" t="s">
        <v>204</v>
      </c>
      <c r="Z62" s="14" t="s">
        <v>123</v>
      </c>
      <c r="AJ62" s="4" t="s">
        <v>200</v>
      </c>
      <c r="AK62" s="4" t="s">
        <v>84</v>
      </c>
    </row>
    <row r="63" spans="1:37">
      <c r="A63" s="12">
        <v>32</v>
      </c>
      <c r="B63" s="13" t="s">
        <v>194</v>
      </c>
      <c r="C63" s="14" t="s">
        <v>207</v>
      </c>
      <c r="D63" s="15" t="s">
        <v>208</v>
      </c>
      <c r="E63" s="16">
        <v>24</v>
      </c>
      <c r="F63" s="17" t="s">
        <v>209</v>
      </c>
      <c r="H63" s="18">
        <f>ROUND(E63*G63,2)</f>
        <v>0</v>
      </c>
      <c r="J63" s="18">
        <f>ROUND(E63*G63,2)</f>
        <v>0</v>
      </c>
      <c r="L63" s="19">
        <f>E63*K63</f>
        <v>0</v>
      </c>
      <c r="N63" s="16">
        <f>E63*M63</f>
        <v>0</v>
      </c>
      <c r="O63" s="17">
        <v>0</v>
      </c>
      <c r="P63" s="17" t="s">
        <v>80</v>
      </c>
      <c r="V63" s="20" t="s">
        <v>198</v>
      </c>
      <c r="X63" s="52" t="s">
        <v>210</v>
      </c>
      <c r="Y63" s="52" t="s">
        <v>207</v>
      </c>
      <c r="Z63" s="14" t="s">
        <v>211</v>
      </c>
      <c r="AJ63" s="4" t="s">
        <v>200</v>
      </c>
      <c r="AK63" s="4" t="s">
        <v>84</v>
      </c>
    </row>
    <row r="64" spans="1:37">
      <c r="A64" s="12">
        <v>33</v>
      </c>
      <c r="B64" s="13" t="s">
        <v>212</v>
      </c>
      <c r="C64" s="14" t="s">
        <v>213</v>
      </c>
      <c r="D64" s="15" t="s">
        <v>214</v>
      </c>
      <c r="E64" s="16">
        <v>2</v>
      </c>
      <c r="F64" s="17" t="s">
        <v>121</v>
      </c>
      <c r="I64" s="18">
        <f>ROUND(E64*G64,2)</f>
        <v>0</v>
      </c>
      <c r="J64" s="18">
        <f>ROUND(E64*G64,2)</f>
        <v>0</v>
      </c>
      <c r="L64" s="19">
        <f>E64*K64</f>
        <v>0</v>
      </c>
      <c r="N64" s="16">
        <f>E64*M64</f>
        <v>0</v>
      </c>
      <c r="O64" s="17">
        <v>0</v>
      </c>
      <c r="P64" s="17" t="s">
        <v>80</v>
      </c>
      <c r="V64" s="20" t="s">
        <v>61</v>
      </c>
      <c r="X64" s="52" t="s">
        <v>215</v>
      </c>
      <c r="Y64" s="52" t="s">
        <v>213</v>
      </c>
      <c r="Z64" s="14" t="s">
        <v>111</v>
      </c>
      <c r="AA64" s="14" t="s">
        <v>80</v>
      </c>
      <c r="AJ64" s="4" t="s">
        <v>216</v>
      </c>
      <c r="AK64" s="4" t="s">
        <v>84</v>
      </c>
    </row>
    <row r="65" spans="4:23">
      <c r="D65" s="53" t="s">
        <v>217</v>
      </c>
      <c r="E65" s="54">
        <f>J65</f>
        <v>0</v>
      </c>
      <c r="H65" s="54">
        <f>SUM(H58:H64)</f>
        <v>0</v>
      </c>
      <c r="I65" s="54">
        <f>SUM(I58:I64)</f>
        <v>0</v>
      </c>
      <c r="J65" s="54">
        <f>SUM(J58:J64)</f>
        <v>0</v>
      </c>
      <c r="L65" s="55">
        <f>SUM(L58:L64)</f>
        <v>0</v>
      </c>
      <c r="N65" s="56">
        <f>SUM(N58:N64)</f>
        <v>0.69074999999999998</v>
      </c>
      <c r="W65" s="16">
        <f>SUM(W58:W64)</f>
        <v>0</v>
      </c>
    </row>
    <row r="67" spans="4:23">
      <c r="D67" s="53" t="s">
        <v>218</v>
      </c>
      <c r="E67" s="54">
        <f>J67</f>
        <v>0</v>
      </c>
      <c r="H67" s="54">
        <f>+H65</f>
        <v>0</v>
      </c>
      <c r="I67" s="54">
        <f>+I65</f>
        <v>0</v>
      </c>
      <c r="J67" s="54">
        <f>+J65</f>
        <v>0</v>
      </c>
      <c r="L67" s="55">
        <f>+L65</f>
        <v>0</v>
      </c>
      <c r="N67" s="56">
        <f>+N65</f>
        <v>0.69074999999999998</v>
      </c>
      <c r="W67" s="16">
        <f>+W65</f>
        <v>0</v>
      </c>
    </row>
    <row r="69" spans="4:23">
      <c r="D69" s="57" t="s">
        <v>219</v>
      </c>
      <c r="E69" s="54">
        <f>J69</f>
        <v>0</v>
      </c>
      <c r="H69" s="54">
        <f>+H56+H67</f>
        <v>0</v>
      </c>
      <c r="I69" s="54">
        <f>+I56+I67</f>
        <v>0</v>
      </c>
      <c r="J69" s="54">
        <f>+J56+J67</f>
        <v>0</v>
      </c>
      <c r="L69" s="55">
        <f>+L56+L67</f>
        <v>40.503119819999995</v>
      </c>
      <c r="N69" s="56">
        <f>+N56+N67</f>
        <v>14.312949999999999</v>
      </c>
      <c r="W69" s="16">
        <f>+W56+W67</f>
        <v>0</v>
      </c>
    </row>
  </sheetData>
  <mergeCells count="2">
    <mergeCell ref="K9:L9"/>
    <mergeCell ref="M9:N9"/>
  </mergeCells>
  <pageMargins left="0.2" right="9.0277777777777804E-2" top="0.62916666666666698" bottom="0.59027777777777801" header="0.51180555555555496" footer="0.35416666666666702"/>
  <pageSetup paperSize="9" scale="92" firstPageNumber="0" orientation="landscape" useFirstPageNumber="1" horizontalDpi="300" verticalDpi="300" r:id="rId1"/>
  <headerFooter>
    <oddFooter>&amp;R&amp;"Arial Narrow,Bežné"&amp;8Strana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1</vt:i4>
      </vt:variant>
      <vt:variant>
        <vt:lpstr>Pomenované rozsahy</vt:lpstr>
      </vt:variant>
      <vt:variant>
        <vt:i4>2</vt:i4>
      </vt:variant>
    </vt:vector>
  </HeadingPairs>
  <TitlesOfParts>
    <vt:vector size="3" baseType="lpstr">
      <vt:lpstr>Zadanie</vt:lpstr>
      <vt:lpstr>Zadanie!Názvy_tlače</vt:lpstr>
      <vt:lpstr>Zadanie!Oblasť_tlače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JaroM</dc:creator>
  <cp:lastModifiedBy>User</cp:lastModifiedBy>
  <cp:revision>2</cp:revision>
  <cp:lastPrinted>2019-05-20T14:23:00Z</cp:lastPrinted>
  <dcterms:created xsi:type="dcterms:W3CDTF">1999-04-06T07:39:00Z</dcterms:created>
  <dcterms:modified xsi:type="dcterms:W3CDTF">2022-07-12T08:38:21Z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KSOProductBuildVer">
    <vt:lpwstr>1033-11.2.0.9232</vt:lpwstr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